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 activeTab="4"/>
  </bookViews>
  <sheets>
    <sheet name="bilanca" sheetId="5" r:id="rId1"/>
    <sheet name="prihodi" sheetId="4" r:id="rId2"/>
    <sheet name="rashodi-opći dio" sheetId="8" r:id="rId3"/>
    <sheet name="račun financiranja" sheetId="9" r:id="rId4"/>
    <sheet name="posebni dio " sheetId="10" r:id="rId5"/>
  </sheets>
  <definedNames>
    <definedName name="_xlnm.Print_Area" localSheetId="0">bilanca!$A$3:$H$24</definedName>
    <definedName name="_xlnm.Print_Area" localSheetId="4">'posebni dio '!$A$1:$E$196</definedName>
    <definedName name="_xlnm.Print_Area" localSheetId="1">prihodi!$A$1:$H$30</definedName>
    <definedName name="_xlnm.Print_Area" localSheetId="3">'račun financiranja'!$A$1:$H$15</definedName>
    <definedName name="_xlnm.Print_Area" localSheetId="2">'rashodi-opći dio'!$A$1:$H$82</definedName>
    <definedName name="_xlnm.Print_Titles" localSheetId="4">'posebni dio '!$2:$3</definedName>
    <definedName name="_xlnm.Print_Titles" localSheetId="1">prihodi!$3:$3</definedName>
    <definedName name="_xlnm.Print_Titles" localSheetId="3">'račun financiranja'!$2:$2</definedName>
    <definedName name="_xlnm.Print_Titles" localSheetId="2">'rashodi-opći dio'!$2:$3</definedName>
  </definedNames>
  <calcPr calcId="114210" fullCalcOnLoad="1"/>
</workbook>
</file>

<file path=xl/calcChain.xml><?xml version="1.0" encoding="utf-8"?>
<calcChain xmlns="http://schemas.openxmlformats.org/spreadsheetml/2006/main">
  <c r="H10" i="8"/>
  <c r="H8"/>
  <c r="G30" i="4"/>
  <c r="H29"/>
  <c r="F29"/>
  <c r="G29"/>
  <c r="H28"/>
  <c r="F28"/>
  <c r="G28"/>
  <c r="G27"/>
  <c r="G26"/>
  <c r="H25"/>
  <c r="F25"/>
  <c r="G25"/>
  <c r="H24"/>
  <c r="F24"/>
  <c r="G24"/>
  <c r="H23"/>
  <c r="F23"/>
  <c r="G23"/>
  <c r="G22"/>
  <c r="H21"/>
  <c r="G21"/>
  <c r="F21"/>
  <c r="G20"/>
  <c r="G19"/>
  <c r="G18"/>
  <c r="G17"/>
  <c r="H16"/>
  <c r="F16"/>
  <c r="G16"/>
  <c r="H15"/>
  <c r="F15"/>
  <c r="G15"/>
  <c r="G14"/>
  <c r="G13"/>
  <c r="G12"/>
  <c r="G11"/>
  <c r="H10"/>
  <c r="F10"/>
  <c r="G10"/>
  <c r="H9"/>
  <c r="F9"/>
  <c r="G9"/>
  <c r="G8"/>
  <c r="G7"/>
  <c r="H6"/>
  <c r="F6"/>
  <c r="G6"/>
  <c r="H5"/>
  <c r="F5"/>
  <c r="G5"/>
  <c r="H4"/>
  <c r="F4"/>
  <c r="G4"/>
  <c r="G131" i="10"/>
  <c r="E183"/>
  <c r="C103"/>
  <c r="C102"/>
  <c r="C106"/>
  <c r="C105"/>
  <c r="C101"/>
  <c r="C111"/>
  <c r="C110"/>
  <c r="C114"/>
  <c r="C113"/>
  <c r="C109"/>
  <c r="C120"/>
  <c r="C119"/>
  <c r="C123"/>
  <c r="C122"/>
  <c r="C118"/>
  <c r="C129"/>
  <c r="C128"/>
  <c r="C132"/>
  <c r="C131"/>
  <c r="C127"/>
  <c r="C137"/>
  <c r="C136"/>
  <c r="C140"/>
  <c r="C139"/>
  <c r="C135"/>
  <c r="C143"/>
  <c r="C153"/>
  <c r="C152"/>
  <c r="C156"/>
  <c r="C155"/>
  <c r="C151"/>
  <c r="C161"/>
  <c r="C160"/>
  <c r="C164"/>
  <c r="C163"/>
  <c r="C159"/>
  <c r="C168"/>
  <c r="C99"/>
  <c r="G14" i="9"/>
  <c r="G13"/>
  <c r="G8"/>
  <c r="G7"/>
  <c r="D171" i="10"/>
  <c r="D166"/>
  <c r="D165"/>
  <c r="D162"/>
  <c r="D154"/>
  <c r="D149"/>
  <c r="D146"/>
  <c r="D141"/>
  <c r="D138"/>
  <c r="D133"/>
  <c r="D130"/>
  <c r="D125"/>
  <c r="D121"/>
  <c r="D116"/>
  <c r="D115"/>
  <c r="D112"/>
  <c r="D107"/>
  <c r="D104"/>
  <c r="G82" i="8"/>
  <c r="G80"/>
  <c r="G78"/>
  <c r="G77"/>
  <c r="G76"/>
  <c r="G75"/>
  <c r="G73"/>
  <c r="G71"/>
  <c r="G68"/>
  <c r="G66"/>
  <c r="G62"/>
  <c r="G60"/>
  <c r="G57"/>
  <c r="G55"/>
  <c r="G54"/>
  <c r="G52"/>
  <c r="G51"/>
  <c r="G47"/>
  <c r="G46"/>
  <c r="G45"/>
  <c r="G44"/>
  <c r="G43"/>
  <c r="G42"/>
  <c r="G40"/>
  <c r="G39"/>
  <c r="G38"/>
  <c r="G37"/>
  <c r="G36"/>
  <c r="G34"/>
  <c r="G33"/>
  <c r="G32"/>
  <c r="G31"/>
  <c r="G30"/>
  <c r="G29"/>
  <c r="G28"/>
  <c r="G27"/>
  <c r="G26"/>
  <c r="G24"/>
  <c r="G22"/>
  <c r="G21"/>
  <c r="G20"/>
  <c r="G19"/>
  <c r="G17"/>
  <c r="G16"/>
  <c r="G15"/>
  <c r="G12"/>
  <c r="G11"/>
  <c r="G9"/>
  <c r="G7"/>
  <c r="D195" i="10"/>
  <c r="D194"/>
  <c r="D193"/>
  <c r="D192"/>
  <c r="D190"/>
  <c r="D188"/>
  <c r="D187"/>
  <c r="D186"/>
  <c r="D185"/>
  <c r="D183"/>
  <c r="D182"/>
  <c r="D181"/>
  <c r="D178"/>
  <c r="D177"/>
  <c r="D176"/>
  <c r="D170"/>
  <c r="D169"/>
  <c r="D168"/>
  <c r="D164"/>
  <c r="D163"/>
  <c r="D161"/>
  <c r="D160"/>
  <c r="D153"/>
  <c r="D152"/>
  <c r="D148"/>
  <c r="D147"/>
  <c r="D145"/>
  <c r="D144"/>
  <c r="D143"/>
  <c r="D140"/>
  <c r="D139"/>
  <c r="D137"/>
  <c r="D136"/>
  <c r="D132"/>
  <c r="D131"/>
  <c r="D129"/>
  <c r="D128"/>
  <c r="D120"/>
  <c r="D119"/>
  <c r="D114"/>
  <c r="D113"/>
  <c r="D111"/>
  <c r="D110"/>
  <c r="D106"/>
  <c r="D105"/>
  <c r="D103"/>
  <c r="D102"/>
  <c r="D97"/>
  <c r="D96"/>
  <c r="D95"/>
  <c r="D94"/>
  <c r="D93"/>
  <c r="D92"/>
  <c r="D87"/>
  <c r="D86"/>
  <c r="D85"/>
  <c r="D84"/>
  <c r="D83"/>
  <c r="D82"/>
  <c r="D77"/>
  <c r="D76"/>
  <c r="D71"/>
  <c r="D70"/>
  <c r="D69"/>
  <c r="D68"/>
  <c r="D66"/>
  <c r="D65"/>
  <c r="D64"/>
  <c r="D63"/>
  <c r="D62"/>
  <c r="D61"/>
  <c r="D58"/>
  <c r="D57"/>
  <c r="D56"/>
  <c r="D55"/>
  <c r="D54"/>
  <c r="D53"/>
  <c r="D52"/>
  <c r="D50"/>
  <c r="D49"/>
  <c r="D48"/>
  <c r="D47"/>
  <c r="D45"/>
  <c r="D44"/>
  <c r="D41"/>
  <c r="D40"/>
  <c r="D39"/>
  <c r="D38"/>
  <c r="D37"/>
  <c r="D36"/>
  <c r="D35"/>
  <c r="D34"/>
  <c r="D32"/>
  <c r="D31"/>
  <c r="D30"/>
  <c r="D29"/>
  <c r="D27"/>
  <c r="D25"/>
  <c r="D24"/>
  <c r="D23"/>
  <c r="D22"/>
  <c r="D20"/>
  <c r="D19"/>
  <c r="D18"/>
  <c r="D15"/>
  <c r="D14"/>
  <c r="D12"/>
  <c r="D11"/>
  <c r="D10"/>
  <c r="D9"/>
  <c r="G12" i="9"/>
  <c r="G11"/>
  <c r="G10"/>
  <c r="G19" i="5"/>
  <c r="G6" i="9"/>
  <c r="G5"/>
  <c r="G4"/>
  <c r="G18" i="5"/>
  <c r="G81" i="8"/>
  <c r="G79"/>
  <c r="G74"/>
  <c r="G67"/>
  <c r="G65"/>
  <c r="G61"/>
  <c r="G59"/>
  <c r="G50"/>
  <c r="G49"/>
  <c r="G41"/>
  <c r="G35"/>
  <c r="D33" i="10"/>
  <c r="G25" i="8"/>
  <c r="G18"/>
  <c r="G14"/>
  <c r="G10"/>
  <c r="G8"/>
  <c r="G6"/>
  <c r="G35" i="4"/>
  <c r="G33"/>
  <c r="G32"/>
  <c r="G31"/>
  <c r="G10" i="5"/>
  <c r="D180" i="10"/>
  <c r="G72" i="8"/>
  <c r="G70"/>
  <c r="G20" i="5"/>
  <c r="G23" i="8"/>
  <c r="D81" i="10"/>
  <c r="D79"/>
  <c r="D91"/>
  <c r="D89"/>
  <c r="D13"/>
  <c r="D8"/>
  <c r="D17"/>
  <c r="D60"/>
  <c r="D21"/>
  <c r="D175"/>
  <c r="D173"/>
  <c r="D28"/>
  <c r="D26"/>
  <c r="D16"/>
  <c r="D75"/>
  <c r="D74"/>
  <c r="D73"/>
  <c r="D135"/>
  <c r="D127"/>
  <c r="D109"/>
  <c r="D101"/>
  <c r="D159"/>
  <c r="G3" i="9"/>
  <c r="G69" i="8"/>
  <c r="G64"/>
  <c r="G58"/>
  <c r="G13"/>
  <c r="G5"/>
  <c r="G9" i="5"/>
  <c r="C183" i="10"/>
  <c r="C170"/>
  <c r="C169"/>
  <c r="E170"/>
  <c r="E169"/>
  <c r="E168"/>
  <c r="G63" i="8"/>
  <c r="G12" i="5"/>
  <c r="D157" i="10"/>
  <c r="D156"/>
  <c r="D155"/>
  <c r="D151"/>
  <c r="D124"/>
  <c r="D123"/>
  <c r="D122"/>
  <c r="D118"/>
  <c r="D99"/>
  <c r="G56" i="8"/>
  <c r="E188" i="10"/>
  <c r="E10"/>
  <c r="E12"/>
  <c r="E14"/>
  <c r="E15"/>
  <c r="E18"/>
  <c r="E19"/>
  <c r="E20"/>
  <c r="E22"/>
  <c r="E23"/>
  <c r="E24"/>
  <c r="E25"/>
  <c r="E27"/>
  <c r="E29"/>
  <c r="E30"/>
  <c r="E31"/>
  <c r="E32"/>
  <c r="E34"/>
  <c r="E36"/>
  <c r="E37"/>
  <c r="E38"/>
  <c r="E39"/>
  <c r="E40"/>
  <c r="E41"/>
  <c r="E44"/>
  <c r="E45"/>
  <c r="E46"/>
  <c r="E47"/>
  <c r="E50"/>
  <c r="E55"/>
  <c r="E56"/>
  <c r="E57"/>
  <c r="E58"/>
  <c r="E63"/>
  <c r="E66"/>
  <c r="E71"/>
  <c r="E76"/>
  <c r="E77"/>
  <c r="E84"/>
  <c r="E87"/>
  <c r="E94"/>
  <c r="E97"/>
  <c r="E103"/>
  <c r="E106"/>
  <c r="E111"/>
  <c r="E114"/>
  <c r="E120"/>
  <c r="E123"/>
  <c r="E129"/>
  <c r="E132"/>
  <c r="E137"/>
  <c r="E140"/>
  <c r="E143"/>
  <c r="E145"/>
  <c r="E148"/>
  <c r="E153"/>
  <c r="E156"/>
  <c r="E161"/>
  <c r="E164"/>
  <c r="E178"/>
  <c r="E187"/>
  <c r="E195"/>
  <c r="E128"/>
  <c r="E119"/>
  <c r="E110"/>
  <c r="E102"/>
  <c r="E93"/>
  <c r="E83"/>
  <c r="E65"/>
  <c r="E49"/>
  <c r="E194"/>
  <c r="E160"/>
  <c r="E152"/>
  <c r="E144"/>
  <c r="E139"/>
  <c r="E131"/>
  <c r="E122"/>
  <c r="E96"/>
  <c r="E86"/>
  <c r="E70"/>
  <c r="E62"/>
  <c r="D46"/>
  <c r="D43"/>
  <c r="D42"/>
  <c r="D7"/>
  <c r="D5"/>
  <c r="D4"/>
  <c r="G53" i="8"/>
  <c r="G48"/>
  <c r="G4"/>
  <c r="G11" i="5"/>
  <c r="G13"/>
  <c r="G22"/>
  <c r="E54" i="10"/>
  <c r="E75"/>
  <c r="E186"/>
  <c r="E193"/>
  <c r="E118"/>
  <c r="E95"/>
  <c r="E85"/>
  <c r="E69"/>
  <c r="E61"/>
  <c r="E182"/>
  <c r="E180"/>
  <c r="E177"/>
  <c r="E175"/>
  <c r="E163"/>
  <c r="E155"/>
  <c r="E147"/>
  <c r="E136"/>
  <c r="E92"/>
  <c r="E82"/>
  <c r="E74"/>
  <c r="E64"/>
  <c r="E48"/>
  <c r="E127"/>
  <c r="E113"/>
  <c r="E105"/>
  <c r="E43"/>
  <c r="E35"/>
  <c r="E21"/>
  <c r="E17"/>
  <c r="E13"/>
  <c r="E11"/>
  <c r="E9"/>
  <c r="C148"/>
  <c r="C147"/>
  <c r="C145"/>
  <c r="C144"/>
  <c r="F12" i="9"/>
  <c r="F11"/>
  <c r="F10"/>
  <c r="F6"/>
  <c r="F5"/>
  <c r="F4"/>
  <c r="F3"/>
  <c r="F81" i="8"/>
  <c r="F79"/>
  <c r="F74"/>
  <c r="F70"/>
  <c r="F67"/>
  <c r="F65"/>
  <c r="F61"/>
  <c r="F59"/>
  <c r="F53"/>
  <c r="F50"/>
  <c r="F49"/>
  <c r="F41"/>
  <c r="F35"/>
  <c r="F25"/>
  <c r="F18"/>
  <c r="F14"/>
  <c r="F10"/>
  <c r="F8"/>
  <c r="F6"/>
  <c r="F33" i="4"/>
  <c r="F35"/>
  <c r="H35"/>
  <c r="E53" i="10"/>
  <c r="F5" i="8"/>
  <c r="F69"/>
  <c r="F23"/>
  <c r="F13"/>
  <c r="F58"/>
  <c r="F64"/>
  <c r="F63"/>
  <c r="E8" i="10"/>
  <c r="E135"/>
  <c r="E185"/>
  <c r="E42"/>
  <c r="E73"/>
  <c r="E81"/>
  <c r="E91"/>
  <c r="E176"/>
  <c r="E181"/>
  <c r="E52"/>
  <c r="E60"/>
  <c r="E68"/>
  <c r="E192"/>
  <c r="E101"/>
  <c r="E109"/>
  <c r="E151"/>
  <c r="E159"/>
  <c r="F48" i="8"/>
  <c r="F90"/>
  <c r="F89"/>
  <c r="F32" i="4"/>
  <c r="F31"/>
  <c r="E99" i="10"/>
  <c r="F4" i="8"/>
  <c r="E190" i="10"/>
  <c r="E89"/>
  <c r="E79"/>
  <c r="E173"/>
  <c r="H12" i="9"/>
  <c r="H6"/>
  <c r="H81" i="8"/>
  <c r="H79"/>
  <c r="H74"/>
  <c r="H70"/>
  <c r="H67"/>
  <c r="H65"/>
  <c r="H61"/>
  <c r="H59"/>
  <c r="H53"/>
  <c r="H50"/>
  <c r="H41"/>
  <c r="H35"/>
  <c r="H25"/>
  <c r="H18"/>
  <c r="H14"/>
  <c r="H6"/>
  <c r="H33" i="4"/>
  <c r="F10" i="5"/>
  <c r="C12" i="10"/>
  <c r="C10"/>
  <c r="C14"/>
  <c r="C15"/>
  <c r="C18"/>
  <c r="C19"/>
  <c r="C20"/>
  <c r="C178"/>
  <c r="C188"/>
  <c r="C22"/>
  <c r="C23"/>
  <c r="C24"/>
  <c r="C25"/>
  <c r="C27"/>
  <c r="C28"/>
  <c r="C29"/>
  <c r="C30"/>
  <c r="C31"/>
  <c r="C32"/>
  <c r="C33"/>
  <c r="C34"/>
  <c r="C36"/>
  <c r="C37"/>
  <c r="C38"/>
  <c r="C39"/>
  <c r="C40"/>
  <c r="C41"/>
  <c r="C44"/>
  <c r="C45"/>
  <c r="C46"/>
  <c r="C47"/>
  <c r="C50"/>
  <c r="C55"/>
  <c r="C56"/>
  <c r="C57"/>
  <c r="C58"/>
  <c r="C63"/>
  <c r="C66"/>
  <c r="C71"/>
  <c r="C76"/>
  <c r="C77"/>
  <c r="C84"/>
  <c r="C87"/>
  <c r="C94"/>
  <c r="C97"/>
  <c r="C195"/>
  <c r="E28"/>
  <c r="H11" i="9"/>
  <c r="E33" i="10"/>
  <c r="H49" i="8"/>
  <c r="H5" i="9"/>
  <c r="H91" i="8"/>
  <c r="E26" i="10"/>
  <c r="C194"/>
  <c r="C83"/>
  <c r="C65"/>
  <c r="C96"/>
  <c r="C86"/>
  <c r="C70"/>
  <c r="C62"/>
  <c r="C187"/>
  <c r="C175"/>
  <c r="C9"/>
  <c r="C93"/>
  <c r="C49"/>
  <c r="C180"/>
  <c r="C11"/>
  <c r="H32" i="4"/>
  <c r="H64" i="8"/>
  <c r="H5"/>
  <c r="H69"/>
  <c r="H58"/>
  <c r="H48"/>
  <c r="H4" i="9"/>
  <c r="H23" i="8"/>
  <c r="H18" i="5"/>
  <c r="H10" i="9"/>
  <c r="F18" i="5"/>
  <c r="C13" i="10"/>
  <c r="F9" i="5"/>
  <c r="C54" i="10"/>
  <c r="C17"/>
  <c r="C43"/>
  <c r="C35"/>
  <c r="C26"/>
  <c r="C21"/>
  <c r="C75"/>
  <c r="C182"/>
  <c r="C177"/>
  <c r="F12" i="5"/>
  <c r="C8" i="10"/>
  <c r="F19" i="5"/>
  <c r="H13" i="8"/>
  <c r="E16" i="10"/>
  <c r="H90" i="8"/>
  <c r="C16" i="10"/>
  <c r="H63" i="8"/>
  <c r="H4"/>
  <c r="C74" i="10"/>
  <c r="C181"/>
  <c r="C48"/>
  <c r="C92"/>
  <c r="C186"/>
  <c r="C61"/>
  <c r="C69"/>
  <c r="C85"/>
  <c r="C95"/>
  <c r="C64"/>
  <c r="C82"/>
  <c r="C193"/>
  <c r="C176"/>
  <c r="C42"/>
  <c r="C53"/>
  <c r="H31" i="4"/>
  <c r="H89" i="8"/>
  <c r="I7"/>
  <c r="H19" i="5"/>
  <c r="H3" i="9"/>
  <c r="F20" i="5"/>
  <c r="H11"/>
  <c r="H12"/>
  <c r="E7" i="10"/>
  <c r="C7"/>
  <c r="J7" i="8"/>
  <c r="C52" i="10"/>
  <c r="C192"/>
  <c r="C81"/>
  <c r="C68"/>
  <c r="C60"/>
  <c r="C185"/>
  <c r="C91"/>
  <c r="C73"/>
  <c r="H10" i="5"/>
  <c r="F11"/>
  <c r="H20"/>
  <c r="C173" i="10"/>
  <c r="H9" i="5"/>
  <c r="E5" i="10"/>
  <c r="C5"/>
  <c r="C190"/>
  <c r="C89"/>
  <c r="C79"/>
  <c r="F13" i="5"/>
  <c r="F22"/>
  <c r="H13"/>
  <c r="H22"/>
  <c r="E4" i="10"/>
  <c r="C4"/>
</calcChain>
</file>

<file path=xl/sharedStrings.xml><?xml version="1.0" encoding="utf-8"?>
<sst xmlns="http://schemas.openxmlformats.org/spreadsheetml/2006/main" count="392" uniqueCount="263">
  <si>
    <t xml:space="preserve">       PLAN PRIHODA I RASHODA FONDA ZA RAZVOJ I ZAPOŠLJAVANJE ZA 2002. GODINU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</si>
  <si>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</si>
  <si>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</si>
  <si>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</si>
  <si>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</si>
  <si>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</si>
  <si>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</si>
  <si>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</si>
  <si>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Naknade troškova zaposlenima</t>
  </si>
  <si>
    <t>3225</t>
  </si>
  <si>
    <t>Rashodi za usluge</t>
  </si>
  <si>
    <t xml:space="preserve">Usluge tekućeg i investicijskog održavanja </t>
  </si>
  <si>
    <t>Financijski rashodi</t>
  </si>
  <si>
    <t>Rashodi za nabavu neproizvedene imovine</t>
  </si>
  <si>
    <t>4123</t>
  </si>
  <si>
    <t>Rashodi za nabavu proizvedene dugotrajne imovine</t>
  </si>
  <si>
    <t>Građevinski objekti</t>
  </si>
  <si>
    <t>4212</t>
  </si>
  <si>
    <t>4213</t>
  </si>
  <si>
    <t>Ceste, željeznice i slični građevinski objekti</t>
  </si>
  <si>
    <t>4214</t>
  </si>
  <si>
    <t>4221</t>
  </si>
  <si>
    <t>4222</t>
  </si>
  <si>
    <t>Postrojenja i oprema</t>
  </si>
  <si>
    <t>4225</t>
  </si>
  <si>
    <t>Prijevozna sredstva</t>
  </si>
  <si>
    <t>4231</t>
  </si>
  <si>
    <t>Nematerijalna proizvedena imovina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</si>
  <si>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</si>
  <si>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</si>
  <si>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</si>
  <si>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</si>
  <si>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</si>
  <si>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</si>
  <si>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Pomoći iz proračuna</t>
  </si>
  <si>
    <t>Tekuće pomoći iz proračuna</t>
  </si>
  <si>
    <t>Kapitalne pomoći iz proračuna</t>
  </si>
  <si>
    <t>Prihodi od imovine</t>
  </si>
  <si>
    <t>Prihodi od financijske imovine</t>
  </si>
  <si>
    <t>Naziv prihoda</t>
  </si>
  <si>
    <t>B. RAČUN FINANCIRANJA</t>
  </si>
  <si>
    <t>Prihodi od nefinancijske imovine</t>
  </si>
  <si>
    <t>Prihodi po posebnim propisima</t>
  </si>
  <si>
    <t>Ostali nespomenuti prihodi</t>
  </si>
  <si>
    <t>PRIHODI OD PRODAJE NEFINANCIJSKE IMOVINE</t>
  </si>
  <si>
    <t>Zemljište</t>
  </si>
  <si>
    <t>Prihodi od prodaje proizvedene dugotrajne imovine</t>
  </si>
  <si>
    <t>RASHODI POSLOVANJA</t>
  </si>
  <si>
    <t>Rashodi za zaposlene</t>
  </si>
  <si>
    <t>Ostali rashodi za zaposlene</t>
  </si>
  <si>
    <t>Rashodi za materijal i energiju</t>
  </si>
  <si>
    <t>3423</t>
  </si>
  <si>
    <t>Ostali nespomenuti rashodi poslovanja</t>
  </si>
  <si>
    <t>Ostali rashodi</t>
  </si>
  <si>
    <t>Kazne, penali i naknade štete</t>
  </si>
  <si>
    <t>RASHODI ZA NABAVU NEFINANCIJSKE IMOVINE</t>
  </si>
  <si>
    <t xml:space="preserve">Nematerijalna imovina </t>
  </si>
  <si>
    <t>4262</t>
  </si>
  <si>
    <t>Primici od zaduživanja</t>
  </si>
  <si>
    <t>NETO FINANCIRANJE</t>
  </si>
  <si>
    <t>Naziv rashoda</t>
  </si>
  <si>
    <t>Ostali financijski rashodi</t>
  </si>
  <si>
    <t>VIŠAK / MANJAK + NETO FINANCIRANJE</t>
  </si>
  <si>
    <t>I. OPĆI DIO</t>
  </si>
  <si>
    <t>Kapitalne donacije neprofitnim organizacijama  -  ŽUC</t>
  </si>
  <si>
    <t>Kapitalne donacije - Ž U C</t>
  </si>
  <si>
    <t xml:space="preserve">Kamate na oročena sredstva i depozite po viđenju                                                                 </t>
  </si>
  <si>
    <t xml:space="preserve">Prihodi od zateznih kamata                        </t>
  </si>
  <si>
    <t xml:space="preserve">Prihodi od dividendi                                                                  </t>
  </si>
  <si>
    <t xml:space="preserve">Naknade za ceste     </t>
  </si>
  <si>
    <r>
      <t xml:space="preserve">Naknada za izvanredni prijevoz                                            </t>
    </r>
    <r>
      <rPr>
        <sz val="10"/>
        <color indexed="10"/>
        <rFont val="Times New Roman"/>
        <family val="1"/>
        <charset val="238"/>
      </rPr>
      <t xml:space="preserve">       </t>
    </r>
    <r>
      <rPr>
        <sz val="10"/>
        <color indexed="8"/>
        <rFont val="Times New Roman"/>
        <family val="1"/>
        <charset val="238"/>
      </rPr>
      <t xml:space="preserve">                                      </t>
    </r>
  </si>
  <si>
    <t xml:space="preserve">Naknade za korištenje cestovnog zemljišta                                 </t>
  </si>
  <si>
    <t xml:space="preserve">Naknada za uporabu javnih motornim i priključnim vozila registriranim izvan Republike Hrvatske                             </t>
  </si>
  <si>
    <r>
      <t xml:space="preserve">Sufinanciranje cijene usluge, participacije i slično                    </t>
    </r>
    <r>
      <rPr>
        <b/>
        <sz val="10"/>
        <color indexed="10"/>
        <rFont val="Times New Roman"/>
        <family val="1"/>
        <charset val="238"/>
      </rPr>
      <t xml:space="preserve"> </t>
    </r>
  </si>
  <si>
    <t xml:space="preserve">Ostali nespomenuti prihodi               </t>
  </si>
  <si>
    <r>
      <t xml:space="preserve">Uredski materijal i ostali materijalni rashodi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</si>
  <si>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t xml:space="preserve">Redovno održ.cesta i objekata                                              </t>
  </si>
  <si>
    <t xml:space="preserve">Održavanje zgrada i opreme  </t>
  </si>
  <si>
    <t xml:space="preserve">Usluge promidžbe i informiranja        </t>
  </si>
  <si>
    <t xml:space="preserve">Komunalne usluge                                             </t>
  </si>
  <si>
    <t xml:space="preserve">Zdravstvene i veterinarske usluge                                               </t>
  </si>
  <si>
    <r>
      <t xml:space="preserve">Intelektualne i osobne usluge          </t>
    </r>
    <r>
      <rPr>
        <sz val="9.85"/>
        <color indexed="10"/>
        <rFont val="Times New Roman"/>
        <family val="1"/>
        <charset val="238"/>
      </rPr>
      <t xml:space="preserve">  </t>
    </r>
  </si>
  <si>
    <t xml:space="preserve">Ostale usluge                             </t>
  </si>
  <si>
    <r>
      <t xml:space="preserve">Naknade za rad predstav. i izvršnih tijela, povjer. i sl.                 </t>
    </r>
    <r>
      <rPr>
        <sz val="9.85"/>
        <color indexed="8"/>
        <rFont val="Times New Roman"/>
        <family val="1"/>
      </rPr>
      <t xml:space="preserve">                                     </t>
    </r>
  </si>
  <si>
    <r>
      <t xml:space="preserve">Premije i osiguranja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</si>
  <si>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Reprezentacija 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 </t>
    </r>
  </si>
  <si>
    <r>
      <t xml:space="preserve">Članarine            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</si>
  <si>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 xml:space="preserve">Ostali nespomenuti rashodi poslovanja               </t>
  </si>
  <si>
    <r>
      <t xml:space="preserve">Bankarske usluge i usluge platnog prometa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</si>
  <si>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Zatezne kamate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</si>
  <si>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Ostali nespomenuti financijski rashodi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</si>
  <si>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Naknade šteta pravnim i fizičkim osobama  </t>
    </r>
    <r>
      <rPr>
        <b/>
        <sz val="9.85"/>
        <color indexed="10"/>
        <rFont val="Times New Roman"/>
        <family val="1"/>
        <charset val="238"/>
      </rPr>
      <t xml:space="preserve">                               </t>
    </r>
  </si>
  <si>
    <r>
      <t xml:space="preserve">Licence                 </t>
    </r>
    <r>
      <rPr>
        <b/>
        <sz val="9.85"/>
        <color indexed="10"/>
        <rFont val="Times New Roman"/>
        <family val="1"/>
        <charset val="238"/>
      </rPr>
      <t xml:space="preserve">                                                                          </t>
    </r>
  </si>
  <si>
    <t xml:space="preserve">Ostali građevinski objekti                                           </t>
  </si>
  <si>
    <t xml:space="preserve">Instrumenti, uređaji i strojevi                                                     </t>
  </si>
  <si>
    <r>
      <t xml:space="preserve">Ulaganja u računalne programe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</si>
  <si>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 xml:space="preserve">Odvjetničke,revizorske,itd. usluge                                     </t>
  </si>
  <si>
    <t>Materijalna imovina - prirodna bogatstva</t>
  </si>
  <si>
    <t>RASHODI  POSLOVANJA</t>
  </si>
  <si>
    <t>PRIHODI POSLOVANJA I PRIHODI OD PRODAJE NEFINANCIJSKE IMOVINE</t>
  </si>
  <si>
    <t>RASHODI POSLOVANJA I RASHODI ZA NABAVU NEFINANCIJSKE IMOVINE</t>
  </si>
  <si>
    <t>Šifra</t>
  </si>
  <si>
    <t>Naziv</t>
  </si>
  <si>
    <t>HRVATSKE  CESTE</t>
  </si>
  <si>
    <t>ADMINISTRATIVNO UPRAVLJANJE I OPREMANJE</t>
  </si>
  <si>
    <t>A1000</t>
  </si>
  <si>
    <t xml:space="preserve">ADMINISTRACIJA I UPRAVLJANJE  </t>
  </si>
  <si>
    <t xml:space="preserve">Ostali rashodi za zaposlene                                     </t>
  </si>
  <si>
    <t xml:space="preserve">Uredski materijal i ostali materijalni rashodi                      </t>
  </si>
  <si>
    <t xml:space="preserve">Komunalne usluge                                                 </t>
  </si>
  <si>
    <t xml:space="preserve">Zakupnine i najamnine                                                              </t>
  </si>
  <si>
    <t xml:space="preserve">Članarine                                                                                          </t>
  </si>
  <si>
    <t xml:space="preserve">Ostali nespomenuti rashodi poslovanja                        </t>
  </si>
  <si>
    <t xml:space="preserve">Naknade šteta pravnim i fizičkim osobama                                 </t>
  </si>
  <si>
    <t>K2000</t>
  </si>
  <si>
    <t>OPREMANJE</t>
  </si>
  <si>
    <t>K2001</t>
  </si>
  <si>
    <t>INFORMATIZACIJA</t>
  </si>
  <si>
    <t xml:space="preserve">Licence                                                                                            </t>
  </si>
  <si>
    <t>K2002</t>
  </si>
  <si>
    <t>OBNOVA VOZNOG PARKA</t>
  </si>
  <si>
    <t xml:space="preserve">Prijevozna sredstva u cestovnom prometu                                 </t>
  </si>
  <si>
    <t>K2003</t>
  </si>
  <si>
    <t>POSLOVNE ZGRADE</t>
  </si>
  <si>
    <t xml:space="preserve">Ostali građevinski objekti                                                </t>
  </si>
  <si>
    <t>SERVISIRANJE UNUTARNJEG DUGA</t>
  </si>
  <si>
    <t>A1001</t>
  </si>
  <si>
    <t>ZAJMOVI OD TUZEMNIH BANAKA I OSTALIH FINANCIJSKIH INSTITUCIJA IZVAN JAVNOG SEKTORA</t>
  </si>
  <si>
    <t>SERVISIRANJE VANJSKOG DUGA</t>
  </si>
  <si>
    <t>A1002</t>
  </si>
  <si>
    <t>ZAJMOVI OD INOZEMNIH BANAKA I OSTALIH FINANCIJSKIH INSTITUCIJA IZVAN JAVNOG SEKTORA</t>
  </si>
  <si>
    <t>ULAGANJE U DRŽAVNE CESTE PO PROGRAMIMA</t>
  </si>
  <si>
    <t>SPOJEVI NA AUTOCESTE</t>
  </si>
  <si>
    <t>K2004</t>
  </si>
  <si>
    <t>PROGRAM GRADNJE I REKONSTRUKCIJA BRZIH CESTA</t>
  </si>
  <si>
    <t xml:space="preserve">Kapitalizacija kamata po kreditu </t>
  </si>
  <si>
    <t>K2005</t>
  </si>
  <si>
    <t>OSTALI PROGRAMI ZAHVATA NA DRŽAVNIM CESTAMA</t>
  </si>
  <si>
    <t>K2006</t>
  </si>
  <si>
    <t>REKONSTRUKCIJA I UREĐENJE CESTA NA OTOCIMA</t>
  </si>
  <si>
    <t>K2007</t>
  </si>
  <si>
    <t>REKONSTRUKCIJA I UREĐENJE CESTA I MOSTOVA UZ GRANICU</t>
  </si>
  <si>
    <t>K2008</t>
  </si>
  <si>
    <t>K2009</t>
  </si>
  <si>
    <t>OSTALI INTERVENTNI PROJEKTI</t>
  </si>
  <si>
    <t>PROGRAM ODRŽAVANJA I UPRAVLJANJA  DRŽAVNIH CESTA</t>
  </si>
  <si>
    <t>A1003</t>
  </si>
  <si>
    <t>REDOVNO ODRŽAVANJE</t>
  </si>
  <si>
    <t>A1004</t>
  </si>
  <si>
    <t>IZVANREDNO ODRŽAVANJE</t>
  </si>
  <si>
    <t>BETTERMENT</t>
  </si>
  <si>
    <t>A1006</t>
  </si>
  <si>
    <t>STUDIJE I RAZVOJNE PRIPREME</t>
  </si>
  <si>
    <t xml:space="preserve">SUFINANCIRANJE  ŽUC-a </t>
  </si>
  <si>
    <t>Kapitalne donacije neprofitnim organizacijama</t>
  </si>
  <si>
    <r>
      <t xml:space="preserve">Uredska oprema i namještaj                      </t>
    </r>
    <r>
      <rPr>
        <b/>
        <sz val="10"/>
        <color indexed="10"/>
        <rFont val="Times New Roman"/>
        <family val="1"/>
        <charset val="238"/>
      </rPr>
      <t xml:space="preserve"> </t>
    </r>
  </si>
  <si>
    <r>
      <t xml:space="preserve">Komunikacijska oprema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</si>
  <si>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Oprema za održavanje i zaštitu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</si>
  <si>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Instrumenti, uređaji i strojevi                                                        </t>
    </r>
    <r>
      <rPr>
        <b/>
        <sz val="10"/>
        <color indexed="10"/>
        <rFont val="Times New Roman"/>
        <family val="1"/>
        <charset val="238"/>
      </rPr>
      <t xml:space="preserve"> </t>
    </r>
  </si>
  <si>
    <r>
      <t xml:space="preserve">Ulaganja u računalne programe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</si>
  <si>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Poslovni objekti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</si>
  <si>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t xml:space="preserve">II. POSEBNI DIO           </t>
  </si>
  <si>
    <t>IZDACI ZA FINAN.  IMOVINU I OTPLATE ZAJMOVA</t>
  </si>
  <si>
    <t>-</t>
  </si>
  <si>
    <t>03</t>
  </si>
  <si>
    <t xml:space="preserve">SUFINANCIRANJE  </t>
  </si>
  <si>
    <t>A1007</t>
  </si>
  <si>
    <t>K2010</t>
  </si>
  <si>
    <t>Stambeni objekti</t>
  </si>
  <si>
    <t>Prihodi od prodaje garđevinskih objekata</t>
  </si>
  <si>
    <t xml:space="preserve">Doprinosi za obvezno zdravstveno osiguranje </t>
  </si>
  <si>
    <r>
      <t xml:space="preserve">Doprinosi za obvezno osiguranje u slučaju nezaposlenosti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</si>
  <si>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>Službena, radna i zaštitna odjeća</t>
  </si>
  <si>
    <t>Pristojbe i naknade</t>
  </si>
  <si>
    <r>
      <t xml:space="preserve">Negativne tečajne razlike i razlike zbog primjene valutne klauzula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</si>
  <si>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t>Prihodi od pruženih usuga</t>
  </si>
  <si>
    <t>Otplata glavnice primljenih kredita i zajmova od kreditnih  i ostalih financijskih institucija izvan javnog sektora</t>
  </si>
  <si>
    <t xml:space="preserve">Otplata glavnice primljenih kredita od tuzemnih kreditnih institucija izvan javnog sektora   </t>
  </si>
  <si>
    <t xml:space="preserve">Otplata glavnice primljenih kredita od inozemnih kreditnih institucija    </t>
  </si>
  <si>
    <t xml:space="preserve">Primljeni krediti od tuzemnih kreditnih institucija izvan javnog sektora   </t>
  </si>
  <si>
    <t xml:space="preserve">Primljeni krediti od inozemnih kreditnih institucija    </t>
  </si>
  <si>
    <t>Prihodi od upravnih i administrativnih pristojbi, pristojbi po posebnim propisima i naknada</t>
  </si>
  <si>
    <t>Pomoći iz inozemstva (darovnice) i od subjekata unutar općeg proračuna</t>
  </si>
  <si>
    <t>Prihodi od prodaje proizvoda i robe te pruženih usluga</t>
  </si>
  <si>
    <t>Prihodi od prodaje proizvoda i robe te pruženih usluga i prihodi od donacija</t>
  </si>
  <si>
    <t>Plaće (Bruto)</t>
  </si>
  <si>
    <t xml:space="preserve">Kamate za primljene kredite i zajmove </t>
  </si>
  <si>
    <t>Primljeni krediti i zajmovi od kreditnih i ostalih financijskih institucija izvan javnog sektora</t>
  </si>
  <si>
    <t>Izdaci za otplatu glavnice primljenih kredita i zajmova</t>
  </si>
  <si>
    <t>Doprinosi na plaće</t>
  </si>
  <si>
    <t>Sitni inventar i auto gume</t>
  </si>
  <si>
    <t xml:space="preserve">Službena, radna i zaštitna odjeća i obuća                                                     </t>
  </si>
  <si>
    <t>Financijski  rashodi</t>
  </si>
  <si>
    <t xml:space="preserve">Ostali rashodi </t>
  </si>
  <si>
    <t>Kazne, penali i naknade šteta</t>
  </si>
  <si>
    <t>Rashodi za nabavu proizvedene dugotrajne  imovine</t>
  </si>
  <si>
    <t xml:space="preserve">Prijevozna sredstva </t>
  </si>
  <si>
    <t>Kamate za primljene kredite i zajmove od kreditnih i ostalih financijskih institucija izvan javnog sektora</t>
  </si>
  <si>
    <t xml:space="preserve">Kamate za primljene zajmove 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</si>
  <si>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</si>
  <si>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</si>
  <si>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</si>
  <si>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Ceste, željeznice i ostali prometni objekti</t>
  </si>
  <si>
    <t xml:space="preserve">Kapitalne donacije </t>
  </si>
  <si>
    <t>Plan                                 za 2012.</t>
  </si>
  <si>
    <t>Prihod od prodaje prijevoznih sredstava</t>
  </si>
  <si>
    <t>Prijevozna sredstva u cestovnom prometu</t>
  </si>
  <si>
    <t>Plaća</t>
  </si>
  <si>
    <t>Financijski izdaci:</t>
  </si>
  <si>
    <t>Dugotrajna imovina:</t>
  </si>
  <si>
    <t>K2011</t>
  </si>
  <si>
    <t>Prihodi od kamata na dane zajmove</t>
  </si>
  <si>
    <t>Povećanje/ smanjenje</t>
  </si>
  <si>
    <t>Novi plan                       za 2012.</t>
  </si>
  <si>
    <t xml:space="preserve">Korisnička naknada (za prekomjer. upotrebu javne ceste)                 </t>
  </si>
  <si>
    <r>
      <t xml:space="preserve">Plaće za redovan rad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  </t>
    </r>
  </si>
  <si>
    <r>
      <t xml:space="preserve">Ostali rashodi za zaposlene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</si>
  <si>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Doprinosi na plaće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</si>
  <si>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Službena putovanja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  </t>
    </r>
  </si>
  <si>
    <r>
      <t xml:space="preserve">Naknade za prijevoz, za rad na terenu i odvojeni život </t>
    </r>
    <r>
      <rPr>
        <sz val="9.85"/>
        <color indexed="10"/>
        <rFont val="Times New Roman"/>
        <family val="1"/>
        <charset val="238"/>
      </rPr>
      <t xml:space="preserve">    </t>
    </r>
  </si>
  <si>
    <r>
      <t xml:space="preserve">Stručno usavršavanje zaposlenika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</si>
  <si>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Energija                          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</si>
  <si>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t xml:space="preserve">Sitni inventar i auto gume                                                             </t>
  </si>
  <si>
    <r>
      <t xml:space="preserve">Usluge telefona, pošte i prijevoza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</si>
  <si>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Usluge HAK-a i Hidrometeor. zavoda     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</si>
  <si>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Investicijsko održavanje cesta              </t>
    </r>
    <r>
      <rPr>
        <sz val="9.85"/>
        <color indexed="10"/>
        <rFont val="Times New Roman"/>
        <family val="1"/>
        <charset val="238"/>
      </rPr>
      <t xml:space="preserve">                                </t>
    </r>
  </si>
  <si>
    <r>
      <t xml:space="preserve">Beterment                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</si>
  <si>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Zakupnine i najamnine  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  </t>
    </r>
  </si>
  <si>
    <r>
      <t xml:space="preserve">Studije i razvojne pripreme             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</si>
  <si>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Ostale intelektualne usluge        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</si>
  <si>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Računalne usluge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</si>
  <si>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Kamate za primljene kredite i zajmove od kreditnih  i ostalih financijskih institucija izvan javnog sektora                                                </t>
    </r>
    <r>
      <rPr>
        <sz val="9.85"/>
        <color indexed="10"/>
        <rFont val="Times New Roman"/>
        <family val="1"/>
        <charset val="238"/>
      </rPr>
      <t xml:space="preserve">    </t>
    </r>
  </si>
  <si>
    <r>
      <t xml:space="preserve">Tuzemne kreditne institucije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</si>
  <si>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Inozemne kreditne institucije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</si>
  <si>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Poslovni objekti   </t>
    </r>
    <r>
      <rPr>
        <sz val="9.85"/>
        <color indexed="10"/>
        <rFont val="Times New Roman"/>
        <family val="1"/>
        <charset val="238"/>
      </rPr>
      <t xml:space="preserve">                                                                       </t>
    </r>
  </si>
  <si>
    <r>
      <t xml:space="preserve">Ceste, željeznice i ostali prometni objekti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</si>
  <si>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Uredska oprema i namještaj     </t>
    </r>
    <r>
      <rPr>
        <sz val="10"/>
        <color indexed="10"/>
        <rFont val="Times New Roman"/>
        <family val="1"/>
        <charset val="238"/>
      </rPr>
      <t xml:space="preserve"> </t>
    </r>
  </si>
  <si>
    <r>
      <t xml:space="preserve">Komunikacijska oprema                   </t>
    </r>
    <r>
      <rPr>
        <sz val="9.85"/>
        <color indexed="10"/>
        <rFont val="Times New Roman"/>
        <family val="1"/>
        <charset val="238"/>
      </rPr>
      <t xml:space="preserve">                                           </t>
    </r>
  </si>
  <si>
    <r>
      <t xml:space="preserve">Oprema za održavanje i zaštitu              </t>
    </r>
    <r>
      <rPr>
        <sz val="9.85"/>
        <color indexed="10"/>
        <rFont val="Times New Roman"/>
        <family val="1"/>
        <charset val="238"/>
      </rPr>
      <t xml:space="preserve">                                     </t>
    </r>
  </si>
  <si>
    <r>
      <t xml:space="preserve">Prijevozna sredstva u cestovnom prometu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</si>
  <si>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Plaće za redovan rad   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</si>
  <si>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Doprinosi za obvezno osiguranje u slučaju nezaposlenosti    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</si>
  <si>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Službena putovanja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</si>
  <si>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Naknade za prijevoz, za rad na terenu i odvojeni život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</si>
  <si>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Stručno usavršavanje zaposlenika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</si>
  <si>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Energija                       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</si>
  <si>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Usluge telefona, pošte i prijevoza  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</si>
  <si>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Usluge promidžbe i informiranja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</si>
  <si>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Zdravstvene i veterinarske usluge 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</si>
  <si>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Intelektualne i osobne usluge 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</si>
  <si>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Ostale usluge    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</si>
  <si>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Naknade za rad predst.i izvršnih tijela, povjeren. i sl.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</si>
  <si>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Premije i osiguranja     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</si>
  <si>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Reprezentacija               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</si>
  <si>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Bankarske usluge i usluge platnog prometa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</si>
  <si>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Negativne tečajne razlike i valutna klauzula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</si>
  <si>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Zatezne kamate               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</si>
  <si>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Ostali nespomenuti financijski rashodi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</si>
  <si>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t>ULAGANJE U ŽUPANIJSKE I LOKALNE CESTE</t>
  </si>
  <si>
    <t>Prihodi od kamata na dane zajmove trgovačkim društvima i obrtnicima izvan javnog sektora</t>
  </si>
  <si>
    <r>
      <t xml:space="preserve">Prihodi od pozitivnih tečajnih razlika  i razlika zbog primjene valutne klauzule                                   </t>
    </r>
    <r>
      <rPr>
        <sz val="10"/>
        <color indexed="10"/>
        <rFont val="Times New Roman"/>
        <family val="1"/>
        <charset val="238"/>
      </rPr>
      <t xml:space="preserve">  </t>
    </r>
  </si>
  <si>
    <t>PROGRAM DENIVELACIJE I OSIGUR. CEST.-ŽELJ. PRIJELAZA</t>
  </si>
  <si>
    <t xml:space="preserve">IZMJENE I  DOPUNE  FINANCIJSKOG PLANA HRVATSKIH CESTA                                            ZA 2012. I PROJEKCIJE ZA 2013. I 2014. GODINU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</si>
</sst>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yyyy\.mm\.dd"/>
  </numFmts>
  <fonts count="56">
    <font>
      <sz val="10"/>
      <color indexed="8"/>
      <name val="MS Sans Serif"/>
      <charset val="238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  <charset val="238"/>
    </font>
    <font>
      <sz val="14"/>
      <color indexed="8"/>
      <name val="Times New Roman"/>
      <family val="1"/>
    </font>
    <font>
      <sz val="12"/>
      <color indexed="8"/>
      <name val="MS Sans Serif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.85"/>
      <color indexed="8"/>
      <name val="Times New Roman"/>
      <family val="1"/>
      <charset val="238"/>
    </font>
    <font>
      <sz val="9.85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9.85"/>
      <color indexed="10"/>
      <name val="Times New Roman"/>
      <family val="1"/>
      <charset val="238"/>
    </font>
    <font>
      <sz val="9.85"/>
      <color indexed="10"/>
      <name val="Times New Roman"/>
      <family val="1"/>
      <charset val="238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4"/>
      <name val="Times New Roman"/>
      <family val="1"/>
    </font>
    <font>
      <sz val="14"/>
      <name val="MS Sans Serif"/>
      <family val="2"/>
      <charset val="238"/>
    </font>
    <font>
      <b/>
      <sz val="12"/>
      <name val="Times New Roman"/>
      <family val="1"/>
    </font>
    <font>
      <sz val="12"/>
      <name val="MS Sans Serif"/>
      <family val="2"/>
      <charset val="238"/>
    </font>
    <font>
      <sz val="12"/>
      <name val="Times New Roman"/>
      <family val="1"/>
    </font>
    <font>
      <sz val="14"/>
      <name val="Times New Roman"/>
      <family val="1"/>
    </font>
    <font>
      <b/>
      <sz val="9.85"/>
      <name val="Times New Roman"/>
      <family val="1"/>
    </font>
    <font>
      <sz val="9.85"/>
      <name val="Times New Roman"/>
      <family val="1"/>
    </font>
    <font>
      <sz val="10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0"/>
      <color indexed="17"/>
      <name val="Times New Roman"/>
      <family val="1"/>
    </font>
    <font>
      <sz val="9.85"/>
      <name val="Times New Roman"/>
      <family val="1"/>
      <charset val="238"/>
    </font>
    <font>
      <sz val="8"/>
      <name val="MS Sans Serif"/>
      <family val="2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17"/>
      <name val="MS Sans Serif"/>
      <family val="2"/>
      <charset val="238"/>
    </font>
    <font>
      <b/>
      <sz val="9.85"/>
      <name val="Times New Roman"/>
      <family val="1"/>
      <charset val="238"/>
    </font>
    <font>
      <b/>
      <sz val="9.85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MS Sans Serif"/>
      <family val="2"/>
      <charset val="238"/>
    </font>
    <font>
      <sz val="9"/>
      <color indexed="8"/>
      <name val="Times New Roman"/>
      <family val="1"/>
    </font>
    <font>
      <sz val="10"/>
      <color indexed="8"/>
      <name val="MS Sans Serif"/>
      <charset val="238"/>
    </font>
    <font>
      <b/>
      <sz val="14"/>
      <color indexed="8"/>
      <name val="Times New Roman"/>
      <family val="1"/>
      <charset val="238"/>
    </font>
    <font>
      <sz val="10"/>
      <color indexed="20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i/>
      <sz val="9.85"/>
      <color indexed="8"/>
      <name val="Times New Roman"/>
      <family val="1"/>
      <charset val="238"/>
    </font>
    <font>
      <sz val="10"/>
      <color indexed="17"/>
      <name val="Times New Roman"/>
      <family val="1"/>
      <charset val="238"/>
    </font>
    <font>
      <i/>
      <sz val="9.85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9" fillId="0" borderId="0" applyFont="0" applyFill="0" applyBorder="0" applyAlignment="0" applyProtection="0"/>
  </cellStyleXfs>
  <cellXfs count="332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3" fontId="12" fillId="0" borderId="0" xfId="0" applyNumberFormat="1" applyFont="1" applyAlignment="1">
      <alignment horizontal="right" vertical="center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ill="1" applyBorder="1" applyAlignment="1" applyProtection="1">
      <alignment horizontal="right" vertical="top"/>
    </xf>
    <xf numFmtId="0" fontId="15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wrapText="1"/>
    </xf>
    <xf numFmtId="0" fontId="3" fillId="2" borderId="0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>
      <alignment wrapText="1"/>
    </xf>
    <xf numFmtId="0" fontId="26" fillId="2" borderId="0" xfId="0" applyNumberFormat="1" applyFont="1" applyFill="1" applyBorder="1" applyAlignment="1" applyProtection="1">
      <alignment wrapText="1"/>
    </xf>
    <xf numFmtId="0" fontId="27" fillId="2" borderId="0" xfId="0" applyNumberFormat="1" applyFont="1" applyFill="1" applyBorder="1" applyAlignment="1" applyProtection="1">
      <alignment horizontal="left" wrapText="1"/>
    </xf>
    <xf numFmtId="0" fontId="28" fillId="2" borderId="0" xfId="0" applyNumberFormat="1" applyFont="1" applyFill="1" applyBorder="1" applyAlignment="1" applyProtection="1">
      <alignment wrapText="1"/>
    </xf>
    <xf numFmtId="0" fontId="24" fillId="2" borderId="0" xfId="0" applyNumberFormat="1" applyFont="1" applyFill="1" applyBorder="1" applyAlignment="1" applyProtection="1">
      <alignment wrapText="1"/>
    </xf>
    <xf numFmtId="0" fontId="24" fillId="2" borderId="0" xfId="0" applyNumberFormat="1" applyFont="1" applyFill="1" applyBorder="1" applyAlignment="1" applyProtection="1"/>
    <xf numFmtId="0" fontId="29" fillId="2" borderId="1" xfId="0" quotePrefix="1" applyFont="1" applyFill="1" applyBorder="1" applyAlignment="1">
      <alignment horizontal="left" vertical="center" wrapText="1"/>
    </xf>
    <xf numFmtId="0" fontId="29" fillId="2" borderId="2" xfId="0" quotePrefix="1" applyFont="1" applyFill="1" applyBorder="1" applyAlignment="1">
      <alignment horizontal="left" vertical="center" wrapText="1"/>
    </xf>
    <xf numFmtId="0" fontId="29" fillId="2" borderId="2" xfId="0" quotePrefix="1" applyFont="1" applyFill="1" applyBorder="1" applyAlignment="1">
      <alignment horizontal="center" vertical="center" wrapText="1"/>
    </xf>
    <xf numFmtId="0" fontId="29" fillId="2" borderId="2" xfId="0" quotePrefix="1" applyNumberFormat="1" applyFont="1" applyFill="1" applyBorder="1" applyAlignment="1" applyProtection="1">
      <alignment horizontal="left" vertical="center"/>
    </xf>
    <xf numFmtId="3" fontId="29" fillId="2" borderId="3" xfId="0" applyNumberFormat="1" applyFont="1" applyFill="1" applyBorder="1" applyAlignment="1">
      <alignment horizontal="right" vertical="center"/>
    </xf>
    <xf numFmtId="0" fontId="31" fillId="2" borderId="2" xfId="0" applyNumberFormat="1" applyFont="1" applyFill="1" applyBorder="1" applyAlignment="1" applyProtection="1">
      <alignment wrapText="1"/>
    </xf>
    <xf numFmtId="3" fontId="29" fillId="2" borderId="3" xfId="0" applyNumberFormat="1" applyFont="1" applyFill="1" applyBorder="1" applyAlignment="1" applyProtection="1">
      <alignment wrapText="1"/>
    </xf>
    <xf numFmtId="0" fontId="29" fillId="2" borderId="2" xfId="0" applyNumberFormat="1" applyFont="1" applyFill="1" applyBorder="1" applyAlignment="1" applyProtection="1">
      <alignment wrapText="1"/>
    </xf>
    <xf numFmtId="0" fontId="31" fillId="2" borderId="2" xfId="0" applyNumberFormat="1" applyFont="1" applyFill="1" applyBorder="1" applyAlignment="1" applyProtection="1">
      <alignment horizontal="center" wrapText="1"/>
    </xf>
    <xf numFmtId="0" fontId="27" fillId="2" borderId="0" xfId="0" quotePrefix="1" applyNumberFormat="1" applyFont="1" applyFill="1" applyBorder="1" applyAlignment="1" applyProtection="1">
      <alignment horizontal="left" wrapText="1"/>
    </xf>
    <xf numFmtId="3" fontId="23" fillId="2" borderId="0" xfId="0" applyNumberFormat="1" applyFont="1" applyFill="1" applyBorder="1" applyAlignment="1" applyProtection="1">
      <alignment wrapText="1"/>
    </xf>
    <xf numFmtId="0" fontId="27" fillId="2" borderId="4" xfId="0" quotePrefix="1" applyNumberFormat="1" applyFont="1" applyFill="1" applyBorder="1" applyAlignment="1" applyProtection="1">
      <alignment horizontal="left" wrapText="1"/>
    </xf>
    <xf numFmtId="0" fontId="28" fillId="2" borderId="4" xfId="0" applyNumberFormat="1" applyFont="1" applyFill="1" applyBorder="1" applyAlignment="1" applyProtection="1">
      <alignment wrapText="1"/>
    </xf>
    <xf numFmtId="0" fontId="32" fillId="2" borderId="0" xfId="0" applyNumberFormat="1" applyFont="1" applyFill="1" applyBorder="1" applyAlignment="1" applyProtection="1"/>
    <xf numFmtId="3" fontId="32" fillId="2" borderId="0" xfId="0" applyNumberFormat="1" applyFont="1" applyFill="1" applyAlignment="1">
      <alignment horizontal="right" vertical="center"/>
    </xf>
    <xf numFmtId="0" fontId="29" fillId="2" borderId="2" xfId="0" quotePrefix="1" applyFont="1" applyFill="1" applyBorder="1" applyAlignment="1">
      <alignment horizontal="left" vertical="center"/>
    </xf>
    <xf numFmtId="3" fontId="29" fillId="2" borderId="2" xfId="0" applyNumberFormat="1" applyFont="1" applyFill="1" applyBorder="1" applyAlignment="1" applyProtection="1">
      <alignment wrapText="1"/>
    </xf>
    <xf numFmtId="0" fontId="33" fillId="0" borderId="2" xfId="0" quotePrefix="1" applyFont="1" applyBorder="1" applyAlignment="1">
      <alignment horizontal="left" vertical="center" wrapText="1"/>
    </xf>
    <xf numFmtId="0" fontId="33" fillId="0" borderId="2" xfId="0" quotePrefix="1" applyFont="1" applyBorder="1" applyAlignment="1">
      <alignment horizontal="center" vertical="center" wrapText="1"/>
    </xf>
    <xf numFmtId="0" fontId="23" fillId="0" borderId="2" xfId="0" quotePrefix="1" applyNumberFormat="1" applyFont="1" applyFill="1" applyBorder="1" applyAlignment="1" applyProtection="1">
      <alignment horizontal="center" vertical="center"/>
    </xf>
    <xf numFmtId="0" fontId="23" fillId="2" borderId="5" xfId="0" applyNumberFormat="1" applyFont="1" applyFill="1" applyBorder="1" applyAlignment="1" applyProtection="1">
      <alignment wrapText="1"/>
    </xf>
    <xf numFmtId="0" fontId="24" fillId="2" borderId="5" xfId="0" applyNumberFormat="1" applyFont="1" applyFill="1" applyBorder="1" applyAlignment="1" applyProtection="1">
      <alignment wrapText="1"/>
    </xf>
    <xf numFmtId="0" fontId="24" fillId="2" borderId="5" xfId="0" applyNumberFormat="1" applyFont="1" applyFill="1" applyBorder="1" applyAlignment="1" applyProtection="1">
      <alignment horizontal="center" wrapText="1"/>
    </xf>
    <xf numFmtId="0" fontId="23" fillId="2" borderId="5" xfId="0" quotePrefix="1" applyNumberFormat="1" applyFont="1" applyFill="1" applyBorder="1" applyAlignment="1" applyProtection="1">
      <alignment horizontal="left" wrapText="1"/>
    </xf>
    <xf numFmtId="3" fontId="23" fillId="2" borderId="5" xfId="0" applyNumberFormat="1" applyFont="1" applyFill="1" applyBorder="1" applyAlignment="1" applyProtection="1">
      <alignment wrapText="1"/>
    </xf>
    <xf numFmtId="0" fontId="2" fillId="2" borderId="0" xfId="0" applyNumberFormat="1" applyFont="1" applyFill="1" applyBorder="1" applyAlignment="1" applyProtection="1">
      <alignment wrapText="1"/>
    </xf>
    <xf numFmtId="0" fontId="15" fillId="2" borderId="0" xfId="0" applyNumberFormat="1" applyFont="1" applyFill="1" applyBorder="1" applyAlignment="1" applyProtection="1">
      <alignment wrapText="1"/>
    </xf>
    <xf numFmtId="0" fontId="3" fillId="2" borderId="0" xfId="0" applyNumberFormat="1" applyFont="1" applyFill="1" applyBorder="1" applyAlignment="1" applyProtection="1">
      <alignment horizontal="center" wrapText="1"/>
    </xf>
    <xf numFmtId="0" fontId="2" fillId="2" borderId="0" xfId="0" applyNumberFormat="1" applyFont="1" applyFill="1" applyBorder="1" applyAlignment="1" applyProtection="1">
      <alignment horizontal="left" wrapText="1"/>
    </xf>
    <xf numFmtId="3" fontId="14" fillId="2" borderId="0" xfId="0" applyNumberFormat="1" applyFont="1" applyFill="1" applyBorder="1" applyAlignment="1" applyProtection="1">
      <alignment wrapText="1"/>
    </xf>
    <xf numFmtId="0" fontId="14" fillId="2" borderId="0" xfId="0" applyNumberFormat="1" applyFont="1" applyFill="1" applyBorder="1" applyAlignment="1" applyProtection="1">
      <alignment wrapText="1"/>
    </xf>
    <xf numFmtId="0" fontId="2" fillId="2" borderId="0" xfId="0" quotePrefix="1" applyNumberFormat="1" applyFont="1" applyFill="1" applyBorder="1" applyAlignment="1" applyProtection="1">
      <alignment horizontal="left" wrapText="1"/>
    </xf>
    <xf numFmtId="0" fontId="14" fillId="2" borderId="0" xfId="0" quotePrefix="1" applyNumberFormat="1" applyFont="1" applyFill="1" applyBorder="1" applyAlignment="1" applyProtection="1">
      <alignment horizontal="left" wrapText="1"/>
    </xf>
    <xf numFmtId="0" fontId="3" fillId="2" borderId="0" xfId="0" quotePrefix="1" applyNumberFormat="1" applyFont="1" applyFill="1" applyBorder="1" applyAlignment="1" applyProtection="1">
      <alignment horizontal="left" wrapText="1"/>
    </xf>
    <xf numFmtId="3" fontId="15" fillId="2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2" fillId="2" borderId="0" xfId="0" applyNumberFormat="1" applyFont="1" applyFill="1" applyBorder="1" applyAlignment="1" applyProtection="1">
      <alignment horizontal="right" vertical="top"/>
    </xf>
    <xf numFmtId="0" fontId="15" fillId="2" borderId="0" xfId="0" applyNumberFormat="1" applyFont="1" applyFill="1" applyBorder="1" applyAlignment="1" applyProtection="1">
      <alignment horizontal="right" vertical="top"/>
    </xf>
    <xf numFmtId="0" fontId="16" fillId="2" borderId="0" xfId="0" applyFont="1" applyFill="1" applyBorder="1" applyAlignment="1">
      <alignment horizontal="right" vertical="top"/>
    </xf>
    <xf numFmtId="0" fontId="16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right" vertical="top"/>
    </xf>
    <xf numFmtId="0" fontId="17" fillId="2" borderId="0" xfId="0" applyFont="1" applyFill="1" applyBorder="1" applyAlignment="1">
      <alignment horizontal="right" vertical="top"/>
    </xf>
    <xf numFmtId="0" fontId="17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>
      <alignment horizontal="right" vertical="top"/>
    </xf>
    <xf numFmtId="3" fontId="15" fillId="2" borderId="0" xfId="0" applyNumberFormat="1" applyFont="1" applyFill="1" applyBorder="1" applyAlignment="1" applyProtection="1"/>
    <xf numFmtId="0" fontId="4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23" fillId="2" borderId="0" xfId="0" applyNumberFormat="1" applyFont="1" applyFill="1" applyBorder="1" applyAlignment="1" applyProtection="1"/>
    <xf numFmtId="3" fontId="24" fillId="2" borderId="0" xfId="0" applyNumberFormat="1" applyFont="1" applyFill="1" applyBorder="1" applyAlignment="1" applyProtection="1"/>
    <xf numFmtId="0" fontId="2" fillId="2" borderId="5" xfId="0" applyNumberFormat="1" applyFont="1" applyFill="1" applyBorder="1" applyAlignment="1" applyProtection="1"/>
    <xf numFmtId="0" fontId="2" fillId="2" borderId="5" xfId="0" applyNumberFormat="1" applyFont="1" applyFill="1" applyBorder="1" applyAlignment="1" applyProtection="1">
      <alignment horizontal="center"/>
    </xf>
    <xf numFmtId="3" fontId="2" fillId="2" borderId="5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15" fillId="2" borderId="0" xfId="0" applyNumberFormat="1" applyFont="1" applyFill="1" applyBorder="1" applyAlignment="1" applyProtection="1"/>
    <xf numFmtId="0" fontId="8" fillId="2" borderId="5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1" fillId="0" borderId="2" xfId="0" quotePrefix="1" applyFont="1" applyBorder="1" applyAlignment="1">
      <alignment horizontal="left" vertical="center" wrapText="1"/>
    </xf>
    <xf numFmtId="3" fontId="15" fillId="0" borderId="0" xfId="0" applyNumberFormat="1" applyFont="1" applyFill="1" applyBorder="1" applyAlignment="1" applyProtection="1"/>
    <xf numFmtId="3" fontId="35" fillId="2" borderId="0" xfId="0" applyNumberFormat="1" applyFont="1" applyFill="1" applyBorder="1" applyAlignment="1" applyProtection="1"/>
    <xf numFmtId="4" fontId="15" fillId="0" borderId="0" xfId="0" applyNumberFormat="1" applyFont="1" applyFill="1" applyBorder="1" applyAlignment="1" applyProtection="1">
      <alignment wrapText="1"/>
    </xf>
    <xf numFmtId="4" fontId="14" fillId="0" borderId="0" xfId="0" applyNumberFormat="1" applyFont="1" applyFill="1" applyBorder="1" applyAlignment="1" applyProtection="1">
      <alignment wrapText="1"/>
    </xf>
    <xf numFmtId="3" fontId="25" fillId="2" borderId="0" xfId="0" applyNumberFormat="1" applyFont="1" applyFill="1" applyBorder="1" applyAlignment="1" applyProtection="1"/>
    <xf numFmtId="3" fontId="29" fillId="2" borderId="3" xfId="0" applyNumberFormat="1" applyFont="1" applyFill="1" applyBorder="1" applyAlignment="1">
      <alignment horizontal="right"/>
    </xf>
    <xf numFmtId="3" fontId="35" fillId="2" borderId="0" xfId="0" applyNumberFormat="1" applyFont="1" applyFill="1" applyBorder="1" applyAlignment="1" applyProtection="1">
      <alignment wrapText="1"/>
    </xf>
    <xf numFmtId="3" fontId="24" fillId="2" borderId="0" xfId="0" applyNumberFormat="1" applyFont="1" applyFill="1" applyBorder="1" applyAlignment="1" applyProtection="1">
      <alignment wrapText="1"/>
    </xf>
    <xf numFmtId="0" fontId="14" fillId="2" borderId="0" xfId="0" applyNumberFormat="1" applyFont="1" applyFill="1" applyBorder="1" applyAlignment="1" applyProtection="1">
      <alignment horizontal="center" wrapText="1"/>
    </xf>
    <xf numFmtId="0" fontId="14" fillId="2" borderId="0" xfId="0" applyNumberFormat="1" applyFont="1" applyFill="1" applyBorder="1" applyAlignment="1" applyProtection="1"/>
    <xf numFmtId="4" fontId="35" fillId="0" borderId="0" xfId="0" applyNumberFormat="1" applyFont="1" applyFill="1" applyBorder="1" applyAlignment="1" applyProtection="1">
      <alignment wrapText="1"/>
    </xf>
    <xf numFmtId="4" fontId="24" fillId="0" borderId="0" xfId="0" applyNumberFormat="1" applyFont="1" applyFill="1" applyBorder="1" applyAlignment="1" applyProtection="1">
      <alignment wrapText="1"/>
    </xf>
    <xf numFmtId="4" fontId="25" fillId="0" borderId="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/>
    <xf numFmtId="0" fontId="42" fillId="0" borderId="0" xfId="0" applyNumberFormat="1" applyFont="1" applyFill="1" applyBorder="1" applyAlignment="1" applyProtection="1"/>
    <xf numFmtId="3" fontId="2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3" fontId="24" fillId="0" borderId="0" xfId="0" applyNumberFormat="1" applyFont="1" applyFill="1" applyBorder="1" applyAlignment="1" applyProtection="1"/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3" fontId="3" fillId="0" borderId="0" xfId="0" quotePrefix="1" applyNumberFormat="1" applyFont="1" applyFill="1" applyBorder="1" applyAlignment="1" applyProtection="1">
      <alignment horizontal="left"/>
    </xf>
    <xf numFmtId="3" fontId="35" fillId="0" borderId="0" xfId="0" applyNumberFormat="1" applyFont="1" applyFill="1" applyBorder="1" applyAlignment="1" applyProtection="1"/>
    <xf numFmtId="0" fontId="43" fillId="0" borderId="0" xfId="0" applyNumberFormat="1" applyFont="1" applyFill="1" applyBorder="1" applyAlignment="1" applyProtection="1"/>
    <xf numFmtId="3" fontId="0" fillId="0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3" fontId="37" fillId="0" borderId="0" xfId="0" applyNumberFormat="1" applyFont="1" applyFill="1" applyBorder="1" applyAlignment="1" applyProtection="1"/>
    <xf numFmtId="3" fontId="38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34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4" fillId="0" borderId="0" xfId="0" quotePrefix="1" applyFont="1" applyFill="1" applyBorder="1" applyAlignment="1">
      <alignment horizontal="left" vertical="center"/>
    </xf>
    <xf numFmtId="3" fontId="38" fillId="2" borderId="0" xfId="0" applyNumberFormat="1" applyFont="1" applyFill="1" applyBorder="1" applyAlignment="1">
      <alignment vertical="center"/>
    </xf>
    <xf numFmtId="3" fontId="44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45" fillId="0" borderId="0" xfId="0" applyFont="1" applyAlignment="1">
      <alignment vertical="center"/>
    </xf>
    <xf numFmtId="3" fontId="45" fillId="0" borderId="0" xfId="0" applyNumberFormat="1" applyFont="1" applyAlignment="1">
      <alignment vertical="center"/>
    </xf>
    <xf numFmtId="3" fontId="45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quotePrefix="1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6" fillId="0" borderId="0" xfId="0" quotePrefix="1" applyNumberFormat="1" applyFont="1" applyFill="1" applyBorder="1" applyAlignment="1" applyProtection="1">
      <alignment horizontal="left"/>
    </xf>
    <xf numFmtId="0" fontId="3" fillId="0" borderId="0" xfId="0" quotePrefix="1" applyNumberFormat="1" applyFont="1" applyFill="1" applyBorder="1" applyAlignment="1" applyProtection="1">
      <alignment horizontal="left"/>
    </xf>
    <xf numFmtId="0" fontId="4" fillId="0" borderId="0" xfId="0" quotePrefix="1" applyFont="1" applyAlignment="1">
      <alignment horizontal="left" vertical="center"/>
    </xf>
    <xf numFmtId="3" fontId="4" fillId="0" borderId="0" xfId="0" quotePrefix="1" applyNumberFormat="1" applyFont="1" applyAlignment="1">
      <alignment horizontal="left" vertical="center"/>
    </xf>
    <xf numFmtId="3" fontId="1" fillId="0" borderId="0" xfId="0" quotePrefix="1" applyNumberFormat="1" applyFont="1" applyAlignment="1">
      <alignment horizontal="left" vertical="center"/>
    </xf>
    <xf numFmtId="3" fontId="5" fillId="0" borderId="0" xfId="0" quotePrefix="1" applyNumberFormat="1" applyFont="1" applyAlignment="1">
      <alignment horizontal="left" vertical="center"/>
    </xf>
    <xf numFmtId="3" fontId="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 vertical="center" wrapText="1"/>
    </xf>
    <xf numFmtId="4" fontId="25" fillId="0" borderId="0" xfId="0" applyNumberFormat="1" applyFont="1" applyFill="1" applyBorder="1" applyAlignment="1" applyProtection="1">
      <alignment horizontal="right" wrapText="1"/>
    </xf>
    <xf numFmtId="3" fontId="34" fillId="2" borderId="0" xfId="0" applyNumberFormat="1" applyFont="1" applyFill="1" applyBorder="1" applyAlignment="1">
      <alignment vertical="center"/>
    </xf>
    <xf numFmtId="3" fontId="33" fillId="2" borderId="0" xfId="0" applyNumberFormat="1" applyFont="1" applyFill="1" applyBorder="1" applyAlignment="1">
      <alignment vertical="center"/>
    </xf>
    <xf numFmtId="3" fontId="33" fillId="0" borderId="0" xfId="0" applyNumberFormat="1" applyFont="1" applyAlignment="1">
      <alignment vertical="center"/>
    </xf>
    <xf numFmtId="3" fontId="33" fillId="0" borderId="0" xfId="0" applyNumberFormat="1" applyFont="1" applyAlignment="1">
      <alignment horizontal="right" vertical="center"/>
    </xf>
    <xf numFmtId="4" fontId="15" fillId="2" borderId="0" xfId="0" applyNumberFormat="1" applyFont="1" applyFill="1" applyBorder="1" applyAlignment="1" applyProtection="1">
      <alignment wrapText="1"/>
    </xf>
    <xf numFmtId="0" fontId="0" fillId="2" borderId="0" xfId="0" applyNumberFormat="1" applyFont="1" applyFill="1" applyBorder="1" applyAlignment="1" applyProtection="1"/>
    <xf numFmtId="4" fontId="35" fillId="2" borderId="0" xfId="0" applyNumberFormat="1" applyFont="1" applyFill="1" applyBorder="1" applyAlignment="1" applyProtection="1">
      <alignment wrapText="1"/>
    </xf>
    <xf numFmtId="4" fontId="25" fillId="2" borderId="0" xfId="0" applyNumberFormat="1" applyFont="1" applyFill="1" applyBorder="1" applyAlignment="1" applyProtection="1">
      <alignment horizontal="right" wrapText="1"/>
    </xf>
    <xf numFmtId="4" fontId="25" fillId="2" borderId="0" xfId="0" applyNumberFormat="1" applyFont="1" applyFill="1" applyBorder="1" applyAlignment="1" applyProtection="1">
      <alignment wrapText="1"/>
    </xf>
    <xf numFmtId="4" fontId="24" fillId="2" borderId="0" xfId="0" applyNumberFormat="1" applyFont="1" applyFill="1" applyBorder="1" applyAlignment="1" applyProtection="1">
      <alignment wrapText="1"/>
    </xf>
    <xf numFmtId="3" fontId="0" fillId="2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47" fillId="2" borderId="0" xfId="0" applyNumberFormat="1" applyFont="1" applyFill="1" applyBorder="1" applyAlignment="1" applyProtection="1"/>
    <xf numFmtId="3" fontId="38" fillId="0" borderId="0" xfId="0" applyNumberFormat="1" applyFont="1" applyFill="1" applyBorder="1" applyAlignment="1">
      <alignment vertical="center"/>
    </xf>
    <xf numFmtId="0" fontId="33" fillId="0" borderId="5" xfId="0" quotePrefix="1" applyFont="1" applyBorder="1" applyAlignment="1">
      <alignment horizontal="center" vertical="center" wrapText="1"/>
    </xf>
    <xf numFmtId="0" fontId="23" fillId="0" borderId="5" xfId="0" quotePrefix="1" applyNumberFormat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 applyProtection="1">
      <alignment horizontal="right"/>
    </xf>
    <xf numFmtId="0" fontId="24" fillId="2" borderId="0" xfId="0" applyNumberFormat="1" applyFont="1" applyFill="1" applyBorder="1" applyAlignment="1" applyProtection="1">
      <alignment horizontal="right"/>
    </xf>
    <xf numFmtId="0" fontId="33" fillId="2" borderId="0" xfId="0" applyFont="1" applyFill="1" applyBorder="1" applyAlignment="1">
      <alignment horizontal="right"/>
    </xf>
    <xf numFmtId="0" fontId="33" fillId="2" borderId="0" xfId="0" quotePrefix="1" applyFont="1" applyFill="1" applyBorder="1" applyAlignment="1">
      <alignment horizontal="left"/>
    </xf>
    <xf numFmtId="0" fontId="41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3" fontId="48" fillId="0" borderId="0" xfId="0" applyNumberFormat="1" applyFont="1" applyFill="1" applyBorder="1" applyAlignment="1" applyProtection="1"/>
    <xf numFmtId="0" fontId="4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 applyProtection="1">
      <alignment wrapText="1"/>
    </xf>
    <xf numFmtId="0" fontId="14" fillId="2" borderId="0" xfId="0" applyNumberFormat="1" applyFont="1" applyFill="1" applyBorder="1" applyAlignment="1" applyProtection="1">
      <alignment vertical="center" wrapText="1"/>
    </xf>
    <xf numFmtId="3" fontId="25" fillId="2" borderId="0" xfId="0" applyNumberFormat="1" applyFont="1" applyFill="1" applyBorder="1" applyAlignment="1" applyProtection="1">
      <alignment wrapText="1"/>
    </xf>
    <xf numFmtId="0" fontId="15" fillId="2" borderId="0" xfId="0" applyNumberFormat="1" applyFont="1" applyFill="1" applyBorder="1" applyAlignment="1" applyProtection="1">
      <alignment vertical="top" wrapText="1"/>
    </xf>
    <xf numFmtId="0" fontId="25" fillId="2" borderId="0" xfId="0" applyNumberFormat="1" applyFont="1" applyFill="1" applyBorder="1" applyAlignment="1" applyProtection="1">
      <alignment wrapText="1"/>
    </xf>
    <xf numFmtId="0" fontId="25" fillId="2" borderId="0" xfId="0" applyNumberFormat="1" applyFont="1" applyFill="1" applyBorder="1" applyAlignment="1" applyProtection="1">
      <alignment horizontal="center" wrapText="1"/>
    </xf>
    <xf numFmtId="0" fontId="15" fillId="2" borderId="0" xfId="0" applyNumberFormat="1" applyFont="1" applyFill="1" applyBorder="1" applyAlignment="1" applyProtection="1">
      <alignment horizontal="center" wrapText="1"/>
    </xf>
    <xf numFmtId="3" fontId="22" fillId="2" borderId="0" xfId="0" applyNumberFormat="1" applyFont="1" applyFill="1" applyBorder="1" applyAlignment="1" applyProtection="1"/>
    <xf numFmtId="0" fontId="1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4" fillId="2" borderId="0" xfId="0" quotePrefix="1" applyFont="1" applyFill="1" applyBorder="1" applyAlignment="1">
      <alignment horizontal="right" vertical="top"/>
    </xf>
    <xf numFmtId="0" fontId="1" fillId="2" borderId="0" xfId="0" quotePrefix="1" applyFont="1" applyFill="1" applyBorder="1" applyAlignment="1">
      <alignment horizontal="left" vertical="center"/>
    </xf>
    <xf numFmtId="0" fontId="17" fillId="2" borderId="0" xfId="0" quotePrefix="1" applyFont="1" applyFill="1" applyBorder="1" applyAlignment="1">
      <alignment horizontal="right" vertical="top"/>
    </xf>
    <xf numFmtId="0" fontId="17" fillId="2" borderId="0" xfId="0" quotePrefix="1" applyFont="1" applyFill="1" applyBorder="1" applyAlignment="1">
      <alignment horizontal="left" vertical="center"/>
    </xf>
    <xf numFmtId="3" fontId="38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3" fontId="37" fillId="2" borderId="0" xfId="0" applyNumberFormat="1" applyFont="1" applyFill="1" applyBorder="1" applyAlignment="1" applyProtection="1"/>
    <xf numFmtId="0" fontId="4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top"/>
    </xf>
    <xf numFmtId="0" fontId="6" fillId="2" borderId="0" xfId="0" quotePrefix="1" applyNumberFormat="1" applyFont="1" applyFill="1" applyBorder="1" applyAlignment="1" applyProtection="1">
      <alignment horizontal="right" vertical="top"/>
    </xf>
    <xf numFmtId="3" fontId="6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vertical="top" wrapText="1"/>
    </xf>
    <xf numFmtId="0" fontId="23" fillId="0" borderId="2" xfId="0" applyNumberFormat="1" applyFont="1" applyFill="1" applyBorder="1" applyAlignment="1" applyProtection="1">
      <alignment horizontal="center" vertical="center"/>
    </xf>
    <xf numFmtId="164" fontId="41" fillId="2" borderId="2" xfId="0" applyNumberFormat="1" applyFont="1" applyFill="1" applyBorder="1" applyAlignment="1">
      <alignment horizontal="left" vertical="center"/>
    </xf>
    <xf numFmtId="0" fontId="41" fillId="2" borderId="2" xfId="0" applyNumberFormat="1" applyFont="1" applyFill="1" applyBorder="1" applyAlignment="1" applyProtection="1">
      <alignment vertical="center"/>
    </xf>
    <xf numFmtId="0" fontId="15" fillId="0" borderId="0" xfId="0" quotePrefix="1" applyNumberFormat="1" applyFont="1" applyFill="1" applyBorder="1" applyAlignment="1" applyProtection="1">
      <alignment horizontal="left" vertical="justify"/>
    </xf>
    <xf numFmtId="164" fontId="41" fillId="2" borderId="0" xfId="0" applyNumberFormat="1" applyFont="1" applyFill="1" applyBorder="1" applyAlignment="1">
      <alignment horizontal="left"/>
    </xf>
    <xf numFmtId="0" fontId="25" fillId="0" borderId="0" xfId="0" quotePrefix="1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1" fillId="0" borderId="0" xfId="0" applyFont="1" applyBorder="1" applyAlignment="1">
      <alignment horizontal="left"/>
    </xf>
    <xf numFmtId="0" fontId="15" fillId="0" borderId="0" xfId="0" quotePrefix="1" applyNumberFormat="1" applyFont="1" applyFill="1" applyBorder="1" applyAlignment="1" applyProtection="1">
      <alignment horizontal="left"/>
    </xf>
    <xf numFmtId="0" fontId="17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0" xfId="0" applyNumberFormat="1" applyFont="1" applyFill="1" applyBorder="1" applyAlignment="1" applyProtection="1">
      <alignment horizontal="left"/>
    </xf>
    <xf numFmtId="0" fontId="16" fillId="0" borderId="0" xfId="0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16" fillId="2" borderId="0" xfId="0" quotePrefix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46" fillId="0" borderId="0" xfId="0" applyNumberFormat="1" applyFont="1" applyFill="1" applyBorder="1" applyAlignment="1" applyProtection="1">
      <alignment horizontal="left"/>
    </xf>
    <xf numFmtId="0" fontId="5" fillId="0" borderId="0" xfId="0" applyFont="1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justify"/>
    </xf>
    <xf numFmtId="0" fontId="4" fillId="0" borderId="0" xfId="0" quotePrefix="1" applyFont="1" applyBorder="1" applyAlignment="1">
      <alignment horizontal="left" vertical="top"/>
    </xf>
    <xf numFmtId="0" fontId="14" fillId="0" borderId="0" xfId="0" quotePrefix="1" applyFont="1" applyBorder="1" applyAlignment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left" vertical="justify"/>
    </xf>
    <xf numFmtId="0" fontId="14" fillId="0" borderId="0" xfId="0" applyFont="1" applyBorder="1" applyAlignment="1">
      <alignment horizontal="left" vertical="justify"/>
    </xf>
    <xf numFmtId="3" fontId="14" fillId="0" borderId="0" xfId="0" applyNumberFormat="1" applyFont="1" applyFill="1" applyBorder="1" applyAlignment="1" applyProtection="1">
      <alignment wrapText="1"/>
    </xf>
    <xf numFmtId="3" fontId="34" fillId="0" borderId="0" xfId="0" applyNumberFormat="1" applyFont="1" applyFill="1" applyBorder="1" applyAlignment="1">
      <alignment vertical="center"/>
    </xf>
    <xf numFmtId="43" fontId="3" fillId="0" borderId="0" xfId="1" applyFont="1" applyFill="1" applyBorder="1" applyAlignment="1" applyProtection="1"/>
    <xf numFmtId="43" fontId="3" fillId="0" borderId="0" xfId="0" applyNumberFormat="1" applyFont="1" applyFill="1" applyBorder="1" applyAlignment="1" applyProtection="1"/>
    <xf numFmtId="3" fontId="23" fillId="0" borderId="0" xfId="0" applyNumberFormat="1" applyFont="1" applyFill="1" applyBorder="1" applyAlignment="1" applyProtection="1"/>
    <xf numFmtId="3" fontId="29" fillId="0" borderId="3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3" fontId="44" fillId="0" borderId="0" xfId="0" applyNumberFormat="1" applyFont="1" applyFill="1" applyBorder="1" applyAlignment="1">
      <alignment vertical="center"/>
    </xf>
    <xf numFmtId="3" fontId="33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left" vertical="justify"/>
    </xf>
    <xf numFmtId="0" fontId="25" fillId="0" borderId="0" xfId="0" applyFont="1" applyBorder="1" applyAlignment="1">
      <alignment horizontal="left" vertical="center"/>
    </xf>
    <xf numFmtId="3" fontId="33" fillId="0" borderId="0" xfId="0" applyNumberFormat="1" applyFont="1" applyFill="1" applyBorder="1" applyAlignment="1">
      <alignment vertical="center"/>
    </xf>
    <xf numFmtId="0" fontId="34" fillId="0" borderId="0" xfId="0" quotePrefix="1" applyFont="1" applyFill="1" applyBorder="1" applyAlignment="1">
      <alignment horizontal="left"/>
    </xf>
    <xf numFmtId="0" fontId="38" fillId="2" borderId="0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left"/>
    </xf>
    <xf numFmtId="0" fontId="25" fillId="2" borderId="0" xfId="0" applyNumberFormat="1" applyFont="1" applyFill="1" applyBorder="1" applyAlignment="1" applyProtection="1"/>
    <xf numFmtId="0" fontId="2" fillId="0" borderId="2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 applyProtection="1">
      <alignment wrapText="1"/>
    </xf>
    <xf numFmtId="0" fontId="14" fillId="2" borderId="0" xfId="0" applyNumberFormat="1" applyFont="1" applyFill="1" applyBorder="1" applyAlignment="1" applyProtection="1">
      <alignment horizontal="left" wrapText="1"/>
    </xf>
    <xf numFmtId="3" fontId="14" fillId="2" borderId="0" xfId="0" applyNumberFormat="1" applyFont="1" applyFill="1" applyBorder="1" applyAlignment="1" applyProtection="1"/>
    <xf numFmtId="3" fontId="51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 applyProtection="1"/>
    <xf numFmtId="3" fontId="52" fillId="0" borderId="0" xfId="0" applyNumberFormat="1" applyFont="1" applyFill="1" applyBorder="1" applyAlignment="1" applyProtection="1"/>
    <xf numFmtId="3" fontId="18" fillId="2" borderId="0" xfId="0" applyNumberFormat="1" applyFont="1" applyFill="1" applyBorder="1" applyAlignment="1" applyProtection="1"/>
    <xf numFmtId="0" fontId="53" fillId="2" borderId="0" xfId="0" applyFont="1" applyFill="1" applyBorder="1" applyAlignment="1">
      <alignment horizontal="right" vertical="top"/>
    </xf>
    <xf numFmtId="3" fontId="54" fillId="0" borderId="0" xfId="0" applyNumberFormat="1" applyFont="1" applyFill="1" applyBorder="1" applyAlignment="1" applyProtection="1"/>
    <xf numFmtId="0" fontId="17" fillId="2" borderId="0" xfId="0" quotePrefix="1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8" fillId="2" borderId="0" xfId="0" applyNumberFormat="1" applyFont="1" applyFill="1" applyBorder="1" applyAlignment="1" applyProtection="1">
      <alignment horizontal="right" vertical="top"/>
    </xf>
    <xf numFmtId="0" fontId="35" fillId="2" borderId="0" xfId="0" applyNumberFormat="1" applyFont="1" applyFill="1" applyBorder="1" applyAlignment="1" applyProtection="1">
      <alignment horizontal="right" vertical="top"/>
    </xf>
    <xf numFmtId="0" fontId="55" fillId="2" borderId="0" xfId="0" applyFont="1" applyFill="1" applyBorder="1" applyAlignment="1">
      <alignment horizontal="right" vertical="top"/>
    </xf>
    <xf numFmtId="0" fontId="38" fillId="2" borderId="0" xfId="0" applyFont="1" applyFill="1" applyBorder="1" applyAlignment="1">
      <alignment vertical="center"/>
    </xf>
    <xf numFmtId="0" fontId="18" fillId="2" borderId="0" xfId="0" applyNumberFormat="1" applyFont="1" applyFill="1" applyBorder="1" applyAlignment="1" applyProtection="1"/>
    <xf numFmtId="0" fontId="38" fillId="2" borderId="0" xfId="0" applyFont="1" applyFill="1" applyBorder="1" applyAlignment="1">
      <alignment horizontal="right" vertical="top"/>
    </xf>
    <xf numFmtId="0" fontId="14" fillId="2" borderId="0" xfId="0" quotePrefix="1" applyNumberFormat="1" applyFont="1" applyFill="1" applyBorder="1" applyAlignment="1" applyProtection="1">
      <alignment horizontal="right" vertical="top"/>
    </xf>
    <xf numFmtId="3" fontId="14" fillId="2" borderId="0" xfId="0" quotePrefix="1" applyNumberFormat="1" applyFont="1" applyFill="1" applyBorder="1" applyAlignment="1" applyProtection="1">
      <alignment horizontal="left"/>
    </xf>
    <xf numFmtId="0" fontId="53" fillId="2" borderId="0" xfId="0" quotePrefix="1" applyFont="1" applyFill="1" applyBorder="1" applyAlignment="1">
      <alignment horizontal="right" vertical="top"/>
    </xf>
    <xf numFmtId="0" fontId="14" fillId="0" borderId="0" xfId="0" quotePrefix="1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3" fontId="49" fillId="0" borderId="0" xfId="0" applyNumberFormat="1" applyFont="1" applyFill="1" applyBorder="1" applyAlignment="1" applyProtection="1"/>
    <xf numFmtId="0" fontId="49" fillId="0" borderId="0" xfId="0" applyNumberFormat="1" applyFont="1" applyFill="1" applyBorder="1" applyAlignment="1" applyProtection="1"/>
    <xf numFmtId="0" fontId="14" fillId="0" borderId="0" xfId="0" quotePrefix="1" applyNumberFormat="1" applyFont="1" applyFill="1" applyBorder="1" applyAlignment="1" applyProtection="1">
      <alignment horizontal="left" vertical="justify"/>
    </xf>
    <xf numFmtId="0" fontId="49" fillId="2" borderId="0" xfId="0" applyNumberFormat="1" applyFont="1" applyFill="1" applyBorder="1" applyAlignment="1" applyProtection="1"/>
    <xf numFmtId="3" fontId="49" fillId="2" borderId="0" xfId="0" applyNumberFormat="1" applyFont="1" applyFill="1" applyBorder="1" applyAlignment="1" applyProtection="1"/>
    <xf numFmtId="0" fontId="35" fillId="0" borderId="0" xfId="0" applyFont="1" applyBorder="1" applyAlignment="1">
      <alignment horizontal="left" vertical="justify"/>
    </xf>
    <xf numFmtId="0" fontId="35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4" fontId="35" fillId="0" borderId="0" xfId="0" applyNumberFormat="1" applyFont="1" applyFill="1" applyBorder="1" applyAlignment="1" applyProtection="1">
      <alignment horizontal="right" wrapText="1"/>
    </xf>
    <xf numFmtId="0" fontId="3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horizontal="center" vertical="top" wrapText="1"/>
    </xf>
    <xf numFmtId="0" fontId="35" fillId="2" borderId="0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>
      <alignment vertical="top" wrapText="1"/>
    </xf>
    <xf numFmtId="3" fontId="35" fillId="3" borderId="0" xfId="0" applyNumberFormat="1" applyFont="1" applyFill="1" applyBorder="1" applyAlignment="1" applyProtection="1"/>
    <xf numFmtId="0" fontId="27" fillId="2" borderId="0" xfId="0" quotePrefix="1" applyNumberFormat="1" applyFont="1" applyFill="1" applyBorder="1" applyAlignment="1" applyProtection="1">
      <alignment horizontal="center" vertical="center"/>
    </xf>
    <xf numFmtId="0" fontId="28" fillId="2" borderId="0" xfId="0" applyNumberFormat="1" applyFont="1" applyFill="1" applyBorder="1" applyAlignment="1" applyProtection="1">
      <alignment horizontal="center" vertical="center"/>
    </xf>
    <xf numFmtId="0" fontId="26" fillId="2" borderId="0" xfId="0" applyNumberFormat="1" applyFont="1" applyFill="1" applyBorder="1" applyAlignment="1" applyProtection="1">
      <alignment horizontal="center" vertical="center"/>
    </xf>
    <xf numFmtId="0" fontId="29" fillId="2" borderId="1" xfId="0" quotePrefix="1" applyNumberFormat="1" applyFont="1" applyFill="1" applyBorder="1" applyAlignment="1" applyProtection="1">
      <alignment horizontal="left" wrapText="1"/>
    </xf>
    <xf numFmtId="0" fontId="30" fillId="2" borderId="2" xfId="0" applyNumberFormat="1" applyFont="1" applyFill="1" applyBorder="1" applyAlignment="1" applyProtection="1">
      <alignment wrapText="1"/>
    </xf>
    <xf numFmtId="0" fontId="29" fillId="2" borderId="1" xfId="0" applyNumberFormat="1" applyFont="1" applyFill="1" applyBorder="1" applyAlignment="1" applyProtection="1">
      <alignment horizontal="left" wrapText="1"/>
    </xf>
    <xf numFmtId="164" fontId="7" fillId="0" borderId="0" xfId="0" quotePrefix="1" applyNumberFormat="1" applyFont="1" applyAlignment="1">
      <alignment horizontal="left" vertical="center" wrapText="1"/>
    </xf>
    <xf numFmtId="0" fontId="0" fillId="0" borderId="0" xfId="0" applyNumberFormat="1" applyFill="1" applyBorder="1" applyAlignment="1" applyProtection="1">
      <alignment wrapText="1"/>
    </xf>
    <xf numFmtId="0" fontId="8" fillId="2" borderId="1" xfId="0" quotePrefix="1" applyNumberFormat="1" applyFont="1" applyFill="1" applyBorder="1" applyAlignment="1" applyProtection="1">
      <alignment horizontal="left" wrapText="1"/>
    </xf>
    <xf numFmtId="0" fontId="36" fillId="2" borderId="2" xfId="0" applyNumberFormat="1" applyFont="1" applyFill="1" applyBorder="1" applyAlignment="1" applyProtection="1">
      <alignment wrapText="1"/>
    </xf>
    <xf numFmtId="0" fontId="8" fillId="2" borderId="1" xfId="0" applyNumberFormat="1" applyFont="1" applyFill="1" applyBorder="1" applyAlignment="1" applyProtection="1">
      <alignment horizontal="left" wrapText="1"/>
    </xf>
    <xf numFmtId="0" fontId="0" fillId="2" borderId="2" xfId="0" applyNumberFormat="1" applyFill="1" applyBorder="1" applyAlignment="1" applyProtection="1"/>
    <xf numFmtId="0" fontId="0" fillId="2" borderId="2" xfId="0" applyNumberFormat="1" applyFill="1" applyBorder="1" applyAlignment="1" applyProtection="1">
      <alignment wrapText="1"/>
    </xf>
    <xf numFmtId="0" fontId="8" fillId="2" borderId="1" xfId="0" quotePrefix="1" applyFont="1" applyFill="1" applyBorder="1" applyAlignment="1">
      <alignment horizontal="left"/>
    </xf>
    <xf numFmtId="0" fontId="0" fillId="2" borderId="7" xfId="0" applyNumberFormat="1" applyFill="1" applyBorder="1" applyAlignment="1" applyProtection="1"/>
    <xf numFmtId="0" fontId="27" fillId="2" borderId="0" xfId="0" applyNumberFormat="1" applyFont="1" applyFill="1" applyBorder="1" applyAlignment="1" applyProtection="1">
      <alignment horizontal="center" vertical="center" wrapText="1"/>
    </xf>
    <xf numFmtId="0" fontId="28" fillId="2" borderId="0" xfId="0" applyNumberFormat="1" applyFont="1" applyFill="1" applyBorder="1" applyAlignment="1" applyProtection="1">
      <alignment horizontal="center" vertical="center" wrapText="1"/>
    </xf>
    <xf numFmtId="164" fontId="50" fillId="2" borderId="0" xfId="0" applyNumberFormat="1" applyFont="1" applyFill="1" applyAlignment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center" wrapText="1"/>
    </xf>
    <xf numFmtId="0" fontId="11" fillId="2" borderId="0" xfId="0" applyNumberFormat="1" applyFont="1" applyFill="1" applyBorder="1" applyAlignment="1" applyProtection="1">
      <alignment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quotePrefix="1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/>
    </xf>
    <xf numFmtId="0" fontId="40" fillId="2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3"/>
  <sheetViews>
    <sheetView topLeftCell="A3" workbookViewId="0">
      <selection activeCell="G33" sqref="G33"/>
    </sheetView>
  </sheetViews>
  <sheetFormatPr defaultColWidth="11.42578125" defaultRowHeight="12.75"/>
  <cols>
    <col min="1" max="2" width="4.28515625" style="1" customWidth="1"/>
    <col min="3" max="3" width="5.5703125" style="1" customWidth="1"/>
    <col min="4" max="4" width="5.28515625" style="5" customWidth="1"/>
    <col min="5" max="5" width="39.7109375" customWidth="1"/>
    <col min="6" max="6" width="15.5703125" style="1" customWidth="1"/>
    <col min="7" max="7" width="13.140625" style="1" customWidth="1"/>
    <col min="8" max="8" width="15.140625" customWidth="1"/>
    <col min="9" max="9" width="15.85546875" customWidth="1"/>
    <col min="10" max="10" width="14.28515625" hidden="1" customWidth="1"/>
    <col min="11" max="11" width="16.7109375" customWidth="1"/>
    <col min="12" max="12" width="11.28515625" hidden="1" customWidth="1"/>
    <col min="13" max="13" width="16.42578125" customWidth="1"/>
    <col min="14" max="14" width="0" hidden="1" customWidth="1"/>
    <col min="15" max="15" width="15.42578125" customWidth="1"/>
  </cols>
  <sheetData>
    <row r="1" spans="1:15" ht="12.75" hidden="1" customHeight="1">
      <c r="A1" s="307" t="s">
        <v>0</v>
      </c>
      <c r="B1" s="308"/>
      <c r="C1" s="308"/>
      <c r="D1" s="308"/>
      <c r="E1" s="308"/>
      <c r="F1" s="308"/>
      <c r="G1" s="253"/>
    </row>
    <row r="2" spans="1:15" ht="27.75" hidden="1" customHeight="1">
      <c r="A2" s="308"/>
      <c r="B2" s="308"/>
      <c r="C2" s="308"/>
      <c r="D2" s="308"/>
      <c r="E2" s="308"/>
      <c r="F2" s="308"/>
      <c r="G2" s="253"/>
    </row>
    <row r="3" spans="1:15" ht="27.75" customHeight="1">
      <c r="A3" s="318" t="s">
        <v>262</v>
      </c>
      <c r="B3" s="319"/>
      <c r="C3" s="319"/>
      <c r="D3" s="319"/>
      <c r="E3" s="319"/>
      <c r="F3" s="319"/>
      <c r="G3" s="319"/>
      <c r="H3" s="320"/>
    </row>
    <row r="4" spans="1:15" ht="27.75" customHeight="1">
      <c r="A4" s="319"/>
      <c r="B4" s="319"/>
      <c r="C4" s="319"/>
      <c r="D4" s="319"/>
      <c r="E4" s="319"/>
      <c r="F4" s="319"/>
      <c r="G4" s="319"/>
      <c r="H4" s="320"/>
    </row>
    <row r="5" spans="1:15" s="10" customFormat="1" ht="24" customHeight="1">
      <c r="A5" s="316" t="s">
        <v>63</v>
      </c>
      <c r="B5" s="317"/>
      <c r="C5" s="317"/>
      <c r="D5" s="317"/>
      <c r="E5" s="317"/>
      <c r="F5" s="303"/>
      <c r="G5" s="303"/>
      <c r="H5" s="303"/>
    </row>
    <row r="6" spans="1:15" s="1" customFormat="1" ht="24" customHeight="1">
      <c r="A6" s="316" t="s">
        <v>6</v>
      </c>
      <c r="B6" s="317"/>
      <c r="C6" s="317"/>
      <c r="D6" s="317"/>
      <c r="E6" s="317"/>
      <c r="F6" s="303"/>
      <c r="G6" s="303"/>
      <c r="H6" s="303"/>
    </row>
    <row r="7" spans="1:15" s="1" customFormat="1" ht="12" customHeight="1">
      <c r="A7" s="21"/>
      <c r="B7" s="22"/>
      <c r="C7" s="22"/>
      <c r="D7" s="22"/>
      <c r="E7" s="22"/>
      <c r="F7" s="23"/>
      <c r="G7" s="23"/>
      <c r="H7" s="24"/>
    </row>
    <row r="8" spans="1:15" s="1" customFormat="1" ht="27.75" customHeight="1">
      <c r="A8" s="25"/>
      <c r="B8" s="26"/>
      <c r="C8" s="26"/>
      <c r="D8" s="27"/>
      <c r="E8" s="28"/>
      <c r="F8" s="178" t="s">
        <v>204</v>
      </c>
      <c r="G8" s="178" t="s">
        <v>212</v>
      </c>
      <c r="H8" s="178" t="s">
        <v>213</v>
      </c>
    </row>
    <row r="9" spans="1:15" s="1" customFormat="1" ht="22.5" customHeight="1">
      <c r="A9" s="311" t="s">
        <v>33</v>
      </c>
      <c r="B9" s="310"/>
      <c r="C9" s="310"/>
      <c r="D9" s="310"/>
      <c r="E9" s="312"/>
      <c r="F9" s="94">
        <f ca="1">prihodi!F4</f>
        <v>1450700000</v>
      </c>
      <c r="G9" s="94">
        <f ca="1">prihodi!G4</f>
        <v>0</v>
      </c>
      <c r="H9" s="94">
        <f ca="1">prihodi!H4</f>
        <v>1450700000</v>
      </c>
    </row>
    <row r="10" spans="1:15" s="1" customFormat="1" ht="22.5" customHeight="1">
      <c r="A10" s="314" t="s">
        <v>30</v>
      </c>
      <c r="B10" s="312"/>
      <c r="C10" s="312"/>
      <c r="D10" s="312"/>
      <c r="E10" s="315"/>
      <c r="F10" s="94">
        <f ca="1">prihodi!F31</f>
        <v>0</v>
      </c>
      <c r="G10" s="94">
        <f ca="1">prihodi!G31</f>
        <v>0</v>
      </c>
      <c r="H10" s="94">
        <f ca="1">prihodi!H31</f>
        <v>0</v>
      </c>
    </row>
    <row r="11" spans="1:15" s="1" customFormat="1" ht="22.5" customHeight="1">
      <c r="A11" s="309" t="s">
        <v>98</v>
      </c>
      <c r="B11" s="310"/>
      <c r="C11" s="310"/>
      <c r="D11" s="310"/>
      <c r="E11" s="313"/>
      <c r="F11" s="31">
        <f ca="1">'rashodi-opći dio'!F4</f>
        <v>1322930000</v>
      </c>
      <c r="G11" s="31">
        <f ca="1">'rashodi-opći dio'!G4</f>
        <v>107615000</v>
      </c>
      <c r="H11" s="31">
        <f ca="1">'rashodi-opći dio'!H4</f>
        <v>1430545000</v>
      </c>
    </row>
    <row r="12" spans="1:15" s="1" customFormat="1" ht="22.5" customHeight="1">
      <c r="A12" s="314" t="s">
        <v>31</v>
      </c>
      <c r="B12" s="312"/>
      <c r="C12" s="312"/>
      <c r="D12" s="312"/>
      <c r="E12" s="315"/>
      <c r="F12" s="31">
        <f ca="1">'rashodi-opći dio'!F63</f>
        <v>1267770000</v>
      </c>
      <c r="G12" s="31">
        <f ca="1">'rashodi-opći dio'!G63</f>
        <v>220385000</v>
      </c>
      <c r="H12" s="31">
        <f ca="1">'rashodi-opći dio'!H63</f>
        <v>1488155000</v>
      </c>
      <c r="I12" s="2"/>
      <c r="J12" s="2"/>
      <c r="K12" s="2"/>
      <c r="L12" s="2"/>
      <c r="M12" s="2"/>
      <c r="N12" s="2"/>
      <c r="O12" s="2"/>
    </row>
    <row r="13" spans="1:15" s="15" customFormat="1" ht="22.5" customHeight="1">
      <c r="A13" s="309" t="s">
        <v>32</v>
      </c>
      <c r="B13" s="310"/>
      <c r="C13" s="310"/>
      <c r="D13" s="310"/>
      <c r="E13" s="310"/>
      <c r="F13" s="31">
        <f>F9+F10-F11-F12</f>
        <v>-1140000000</v>
      </c>
      <c r="G13" s="31">
        <f>G9+G10-G11-G12</f>
        <v>-328000000</v>
      </c>
      <c r="H13" s="252">
        <f>H9+H10-H11-H12</f>
        <v>-1468000000</v>
      </c>
      <c r="I13" s="14"/>
      <c r="J13" s="14"/>
      <c r="K13" s="14"/>
      <c r="L13" s="14"/>
      <c r="M13" s="14"/>
      <c r="N13" s="14"/>
      <c r="O13" s="14"/>
    </row>
    <row r="14" spans="1:15" s="1" customFormat="1" ht="15" customHeight="1">
      <c r="A14" s="34"/>
      <c r="B14" s="22"/>
      <c r="C14" s="22"/>
      <c r="D14" s="22"/>
      <c r="E14" s="20"/>
      <c r="F14" s="35"/>
      <c r="G14" s="35"/>
      <c r="H14" s="35"/>
      <c r="I14" s="2"/>
      <c r="J14" s="2"/>
      <c r="K14" s="2"/>
      <c r="L14" s="2"/>
      <c r="M14" s="2"/>
      <c r="N14" s="2"/>
      <c r="O14" s="2"/>
    </row>
    <row r="15" spans="1:15" s="6" customFormat="1" ht="24" customHeight="1">
      <c r="A15" s="301" t="s">
        <v>40</v>
      </c>
      <c r="B15" s="302"/>
      <c r="C15" s="302"/>
      <c r="D15" s="302"/>
      <c r="E15" s="302"/>
      <c r="F15" s="303"/>
      <c r="G15" s="303"/>
      <c r="H15" s="303"/>
    </row>
    <row r="16" spans="1:15" s="6" customFormat="1" ht="16.5" customHeight="1">
      <c r="A16" s="36"/>
      <c r="B16" s="37"/>
      <c r="C16" s="37"/>
      <c r="D16" s="37"/>
      <c r="E16" s="37"/>
      <c r="F16" s="39"/>
      <c r="G16" s="39"/>
      <c r="H16" s="38"/>
    </row>
    <row r="17" spans="1:19" s="6" customFormat="1" ht="27.75" customHeight="1">
      <c r="A17" s="25"/>
      <c r="B17" s="26"/>
      <c r="C17" s="26"/>
      <c r="D17" s="27"/>
      <c r="E17" s="28"/>
      <c r="F17" s="178" t="s">
        <v>204</v>
      </c>
      <c r="G17" s="178" t="s">
        <v>212</v>
      </c>
      <c r="H17" s="178" t="s">
        <v>213</v>
      </c>
      <c r="I17" s="176"/>
      <c r="J17" s="176"/>
      <c r="K17" s="176"/>
      <c r="L17" s="176"/>
      <c r="M17" s="176"/>
      <c r="N17" s="176"/>
      <c r="O17" s="176"/>
    </row>
    <row r="18" spans="1:19" s="6" customFormat="1" ht="22.5" customHeight="1">
      <c r="A18" s="306" t="s">
        <v>28</v>
      </c>
      <c r="B18" s="305"/>
      <c r="C18" s="305"/>
      <c r="D18" s="305"/>
      <c r="E18" s="305"/>
      <c r="F18" s="29">
        <f ca="1">'račun financiranja'!F4</f>
        <v>2133410000</v>
      </c>
      <c r="G18" s="29">
        <f ca="1">'račun financiranja'!G4</f>
        <v>328000000</v>
      </c>
      <c r="H18" s="29">
        <f ca="1">'račun financiranja'!H4</f>
        <v>2461410000</v>
      </c>
      <c r="K18" s="74"/>
      <c r="L18" s="74"/>
      <c r="M18" s="74"/>
      <c r="N18" s="18"/>
      <c r="O18" s="74"/>
      <c r="P18" s="1"/>
      <c r="Q18" s="1"/>
      <c r="R18" s="1"/>
      <c r="S18" s="1"/>
    </row>
    <row r="19" spans="1:19" s="6" customFormat="1" ht="22.5" customHeight="1">
      <c r="A19" s="306" t="s">
        <v>162</v>
      </c>
      <c r="B19" s="305"/>
      <c r="C19" s="305"/>
      <c r="D19" s="305"/>
      <c r="E19" s="305"/>
      <c r="F19" s="94">
        <f ca="1">'račun financiranja'!F10</f>
        <v>993410000</v>
      </c>
      <c r="G19" s="94">
        <f ca="1">'račun financiranja'!G10</f>
        <v>0</v>
      </c>
      <c r="H19" s="94">
        <f ca="1">'račun financiranja'!H10</f>
        <v>993410000</v>
      </c>
    </row>
    <row r="20" spans="1:19" s="6" customFormat="1" ht="22.5" customHeight="1">
      <c r="A20" s="304" t="s">
        <v>59</v>
      </c>
      <c r="B20" s="305"/>
      <c r="C20" s="305"/>
      <c r="D20" s="305"/>
      <c r="E20" s="305"/>
      <c r="F20" s="31">
        <f>F18-F19</f>
        <v>1140000000</v>
      </c>
      <c r="G20" s="31">
        <f>G18-G19</f>
        <v>328000000</v>
      </c>
      <c r="H20" s="31">
        <f>H18-H19</f>
        <v>1468000000</v>
      </c>
    </row>
    <row r="21" spans="1:19" s="6" customFormat="1" ht="18" customHeight="1">
      <c r="A21" s="40"/>
      <c r="B21" s="32"/>
      <c r="C21" s="30"/>
      <c r="D21" s="33"/>
      <c r="E21" s="32"/>
      <c r="F21" s="41"/>
      <c r="G21" s="41"/>
      <c r="H21" s="41"/>
    </row>
    <row r="22" spans="1:19" s="6" customFormat="1" ht="23.25" customHeight="1">
      <c r="A22" s="304" t="s">
        <v>62</v>
      </c>
      <c r="B22" s="305"/>
      <c r="C22" s="305"/>
      <c r="D22" s="305"/>
      <c r="E22" s="305"/>
      <c r="F22" s="31">
        <f>F13+F20</f>
        <v>0</v>
      </c>
      <c r="G22" s="31">
        <f>G13+G20</f>
        <v>0</v>
      </c>
      <c r="H22" s="31">
        <f>H13+H20</f>
        <v>0</v>
      </c>
    </row>
    <row r="23" spans="1:19" s="6" customFormat="1" ht="18" customHeight="1">
      <c r="A23" s="8"/>
      <c r="B23" s="9"/>
      <c r="C23" s="9"/>
      <c r="D23" s="9"/>
      <c r="E23" s="9"/>
      <c r="F23" s="7"/>
      <c r="G23" s="7"/>
    </row>
    <row r="24" spans="1:19" s="1" customFormat="1">
      <c r="D24" s="4"/>
      <c r="F24" s="2"/>
      <c r="G24" s="2"/>
      <c r="H24" s="2"/>
    </row>
    <row r="25" spans="1:19" s="1" customFormat="1">
      <c r="D25" s="4"/>
      <c r="F25" s="2"/>
      <c r="G25" s="2"/>
      <c r="H25" s="2"/>
    </row>
    <row r="26" spans="1:19" s="1" customFormat="1">
      <c r="D26" s="4"/>
      <c r="F26" s="2"/>
      <c r="G26" s="2"/>
      <c r="H26" s="2"/>
    </row>
    <row r="27" spans="1:19" s="1" customFormat="1">
      <c r="D27" s="4"/>
      <c r="F27" s="2"/>
      <c r="G27" s="2"/>
      <c r="H27" s="2"/>
    </row>
    <row r="28" spans="1:19" s="1" customFormat="1">
      <c r="D28" s="4"/>
      <c r="F28" s="2"/>
      <c r="G28" s="2"/>
      <c r="H28" s="2"/>
    </row>
    <row r="29" spans="1:19" s="1" customFormat="1">
      <c r="D29" s="4"/>
      <c r="F29" s="2"/>
      <c r="G29" s="2"/>
      <c r="H29" s="2"/>
    </row>
    <row r="30" spans="1:19" s="1" customFormat="1">
      <c r="D30" s="4"/>
      <c r="F30" s="2"/>
      <c r="G30" s="2"/>
    </row>
    <row r="31" spans="1:19" s="1" customFormat="1">
      <c r="D31" s="4"/>
      <c r="F31" s="2"/>
      <c r="G31" s="2"/>
    </row>
    <row r="32" spans="1:19" s="1" customFormat="1">
      <c r="D32" s="4"/>
      <c r="F32" s="2"/>
      <c r="G32" s="2"/>
    </row>
    <row r="33" spans="4:7" s="1" customFormat="1">
      <c r="D33" s="4"/>
      <c r="F33" s="2"/>
      <c r="G33" s="2"/>
    </row>
    <row r="34" spans="4:7" s="1" customFormat="1">
      <c r="D34" s="4"/>
      <c r="F34" s="2"/>
      <c r="G34" s="2"/>
    </row>
    <row r="35" spans="4:7" s="1" customFormat="1">
      <c r="D35" s="4"/>
      <c r="F35" s="2"/>
      <c r="G35" s="2"/>
    </row>
    <row r="36" spans="4:7" s="1" customFormat="1">
      <c r="D36" s="4"/>
      <c r="F36" s="2"/>
      <c r="G36" s="2"/>
    </row>
    <row r="37" spans="4:7" s="1" customFormat="1">
      <c r="D37" s="4"/>
      <c r="F37" s="2"/>
      <c r="G37" s="2"/>
    </row>
    <row r="38" spans="4:7" s="1" customFormat="1">
      <c r="D38" s="4"/>
      <c r="F38" s="2"/>
      <c r="G38" s="2"/>
    </row>
    <row r="39" spans="4:7" s="1" customFormat="1">
      <c r="D39" s="4"/>
      <c r="F39" s="2"/>
      <c r="G39" s="2"/>
    </row>
    <row r="40" spans="4:7" s="1" customFormat="1">
      <c r="D40" s="4"/>
      <c r="F40" s="2"/>
      <c r="G40" s="2"/>
    </row>
    <row r="41" spans="4:7" s="1" customFormat="1">
      <c r="D41" s="4"/>
      <c r="F41" s="2"/>
      <c r="G41" s="2"/>
    </row>
    <row r="42" spans="4:7" s="1" customFormat="1">
      <c r="D42" s="4"/>
      <c r="F42" s="2"/>
      <c r="G42" s="2"/>
    </row>
    <row r="43" spans="4:7" s="1" customFormat="1">
      <c r="D43" s="4"/>
      <c r="F43" s="2"/>
      <c r="G43" s="2"/>
    </row>
    <row r="44" spans="4:7" s="1" customFormat="1">
      <c r="D44" s="4"/>
      <c r="F44" s="2"/>
      <c r="G44" s="2"/>
    </row>
    <row r="45" spans="4:7" s="1" customFormat="1">
      <c r="D45" s="4"/>
      <c r="F45" s="2"/>
      <c r="G45" s="2"/>
    </row>
    <row r="46" spans="4:7" s="1" customFormat="1">
      <c r="D46" s="4"/>
      <c r="F46" s="2"/>
      <c r="G46" s="2"/>
    </row>
    <row r="47" spans="4:7" s="1" customFormat="1">
      <c r="D47" s="4"/>
      <c r="F47" s="2"/>
      <c r="G47" s="2"/>
    </row>
    <row r="48" spans="4:7" s="1" customFormat="1">
      <c r="D48" s="4"/>
      <c r="F48" s="2"/>
      <c r="G48" s="2"/>
    </row>
    <row r="49" spans="4:7" s="1" customFormat="1">
      <c r="D49" s="4"/>
      <c r="F49" s="2"/>
      <c r="G49" s="2"/>
    </row>
    <row r="50" spans="4:7" s="1" customFormat="1">
      <c r="D50" s="4"/>
      <c r="F50" s="2"/>
      <c r="G50" s="2"/>
    </row>
    <row r="51" spans="4:7" s="1" customFormat="1">
      <c r="D51" s="4"/>
      <c r="F51" s="2"/>
      <c r="G51" s="2"/>
    </row>
    <row r="52" spans="4:7" s="1" customFormat="1">
      <c r="D52" s="4"/>
      <c r="F52" s="2"/>
      <c r="G52" s="2"/>
    </row>
    <row r="53" spans="4:7" s="1" customFormat="1">
      <c r="D53" s="4"/>
      <c r="F53" s="2"/>
      <c r="G53" s="2"/>
    </row>
    <row r="54" spans="4:7" s="1" customFormat="1">
      <c r="D54" s="4"/>
      <c r="F54" s="2"/>
      <c r="G54" s="2"/>
    </row>
    <row r="55" spans="4:7" s="1" customFormat="1">
      <c r="D55" s="4"/>
      <c r="F55" s="2"/>
      <c r="G55" s="2"/>
    </row>
    <row r="56" spans="4:7" s="1" customFormat="1">
      <c r="D56" s="4"/>
      <c r="F56" s="2"/>
      <c r="G56" s="2"/>
    </row>
    <row r="57" spans="4:7" s="1" customFormat="1">
      <c r="D57" s="4"/>
      <c r="F57" s="2"/>
      <c r="G57" s="2"/>
    </row>
    <row r="58" spans="4:7" s="1" customFormat="1">
      <c r="D58" s="4"/>
      <c r="F58" s="2"/>
      <c r="G58" s="2"/>
    </row>
    <row r="59" spans="4:7" s="1" customFormat="1">
      <c r="D59" s="4"/>
      <c r="F59" s="2"/>
      <c r="G59" s="2"/>
    </row>
    <row r="60" spans="4:7" s="1" customFormat="1">
      <c r="D60" s="4"/>
      <c r="F60" s="2"/>
      <c r="G60" s="2"/>
    </row>
    <row r="61" spans="4:7" s="1" customFormat="1">
      <c r="D61" s="4"/>
      <c r="F61" s="2"/>
      <c r="G61" s="2"/>
    </row>
    <row r="62" spans="4:7" s="1" customFormat="1">
      <c r="D62" s="4"/>
      <c r="F62" s="2"/>
      <c r="G62" s="2"/>
    </row>
    <row r="63" spans="4:7" s="1" customFormat="1">
      <c r="D63" s="4"/>
      <c r="F63" s="2"/>
      <c r="G63" s="2"/>
    </row>
    <row r="64" spans="4:7" s="1" customFormat="1">
      <c r="D64" s="4"/>
      <c r="F64" s="2"/>
      <c r="G64" s="2"/>
    </row>
    <row r="65" spans="4:7" s="1" customFormat="1">
      <c r="D65" s="4"/>
      <c r="F65" s="2"/>
      <c r="G65" s="2"/>
    </row>
    <row r="66" spans="4:7" s="1" customFormat="1">
      <c r="D66" s="4"/>
      <c r="F66" s="2"/>
      <c r="G66" s="2"/>
    </row>
    <row r="67" spans="4:7" s="1" customFormat="1">
      <c r="D67" s="4"/>
      <c r="F67" s="2"/>
      <c r="G67" s="2"/>
    </row>
    <row r="68" spans="4:7" s="1" customFormat="1">
      <c r="D68" s="4"/>
      <c r="F68" s="2"/>
      <c r="G68" s="2"/>
    </row>
    <row r="69" spans="4:7" s="1" customFormat="1">
      <c r="D69" s="4"/>
      <c r="F69" s="2"/>
      <c r="G69" s="2"/>
    </row>
    <row r="70" spans="4:7" s="1" customFormat="1">
      <c r="D70" s="4"/>
      <c r="F70" s="2"/>
      <c r="G70" s="2"/>
    </row>
    <row r="71" spans="4:7" s="1" customFormat="1">
      <c r="D71" s="4"/>
      <c r="F71" s="2"/>
      <c r="G71" s="2"/>
    </row>
    <row r="72" spans="4:7" s="1" customFormat="1">
      <c r="D72" s="4"/>
      <c r="F72" s="2"/>
      <c r="G72" s="2"/>
    </row>
    <row r="73" spans="4:7" s="1" customFormat="1">
      <c r="D73" s="4"/>
      <c r="F73" s="2"/>
      <c r="G73" s="2"/>
    </row>
    <row r="74" spans="4:7" s="1" customFormat="1">
      <c r="D74" s="4"/>
      <c r="F74" s="2"/>
      <c r="G74" s="2"/>
    </row>
    <row r="75" spans="4:7" s="1" customFormat="1">
      <c r="D75" s="4"/>
      <c r="F75" s="2"/>
      <c r="G75" s="2"/>
    </row>
    <row r="76" spans="4:7" s="1" customFormat="1">
      <c r="D76" s="4"/>
      <c r="F76" s="2"/>
      <c r="G76" s="2"/>
    </row>
    <row r="77" spans="4:7" s="1" customFormat="1">
      <c r="D77" s="4"/>
      <c r="F77" s="2"/>
      <c r="G77" s="2"/>
    </row>
    <row r="78" spans="4:7" s="1" customFormat="1">
      <c r="D78" s="4"/>
      <c r="F78" s="2"/>
      <c r="G78" s="2"/>
    </row>
    <row r="79" spans="4:7" s="1" customFormat="1">
      <c r="D79" s="4"/>
      <c r="F79" s="2"/>
      <c r="G79" s="2"/>
    </row>
    <row r="80" spans="4:7" s="1" customFormat="1">
      <c r="D80" s="4"/>
      <c r="F80" s="2"/>
      <c r="G80" s="2"/>
    </row>
    <row r="81" spans="4:7" s="1" customFormat="1">
      <c r="D81" s="4"/>
      <c r="F81" s="2"/>
      <c r="G81" s="2"/>
    </row>
    <row r="82" spans="4:7" s="1" customFormat="1">
      <c r="D82" s="4"/>
      <c r="F82" s="2"/>
      <c r="G82" s="2"/>
    </row>
    <row r="83" spans="4:7" s="1" customFormat="1">
      <c r="D83" s="4"/>
      <c r="F83" s="2"/>
      <c r="G83" s="2"/>
    </row>
    <row r="84" spans="4:7" s="1" customFormat="1">
      <c r="D84" s="4"/>
      <c r="F84" s="2"/>
      <c r="G84" s="2"/>
    </row>
    <row r="85" spans="4:7" s="1" customFormat="1">
      <c r="D85" s="4"/>
      <c r="F85" s="2"/>
      <c r="G85" s="2"/>
    </row>
    <row r="86" spans="4:7" s="1" customFormat="1">
      <c r="D86" s="4"/>
      <c r="F86" s="2"/>
      <c r="G86" s="2"/>
    </row>
    <row r="87" spans="4:7" s="1" customFormat="1">
      <c r="D87" s="4"/>
      <c r="F87" s="2"/>
      <c r="G87" s="2"/>
    </row>
    <row r="88" spans="4:7" s="1" customFormat="1">
      <c r="D88" s="4"/>
      <c r="F88" s="2"/>
      <c r="G88" s="2"/>
    </row>
    <row r="89" spans="4:7" s="1" customFormat="1">
      <c r="D89" s="4"/>
      <c r="F89" s="2"/>
      <c r="G89" s="2"/>
    </row>
    <row r="90" spans="4:7" s="1" customFormat="1">
      <c r="D90" s="4"/>
      <c r="F90" s="2"/>
      <c r="G90" s="2"/>
    </row>
    <row r="91" spans="4:7" s="1" customFormat="1">
      <c r="D91" s="4"/>
      <c r="F91" s="2"/>
      <c r="G91" s="2"/>
    </row>
    <row r="92" spans="4:7" s="1" customFormat="1">
      <c r="D92" s="4"/>
      <c r="F92" s="2"/>
      <c r="G92" s="2"/>
    </row>
    <row r="93" spans="4:7" s="1" customFormat="1">
      <c r="D93" s="4"/>
      <c r="F93" s="2"/>
      <c r="G93" s="2"/>
    </row>
    <row r="94" spans="4:7" s="1" customFormat="1">
      <c r="D94" s="4"/>
      <c r="F94" s="2"/>
      <c r="G94" s="2"/>
    </row>
    <row r="95" spans="4:7" s="1" customFormat="1">
      <c r="D95" s="4"/>
    </row>
    <row r="96" spans="4:7" s="1" customFormat="1">
      <c r="D96" s="4"/>
    </row>
    <row r="97" spans="4:4" s="1" customFormat="1">
      <c r="D97" s="4"/>
    </row>
    <row r="98" spans="4:4" s="1" customFormat="1">
      <c r="D98" s="4"/>
    </row>
    <row r="99" spans="4:4" s="1" customFormat="1">
      <c r="D99" s="4"/>
    </row>
    <row r="100" spans="4:4" s="1" customFormat="1">
      <c r="D100" s="4"/>
    </row>
    <row r="101" spans="4:4" s="1" customFormat="1">
      <c r="D101" s="4"/>
    </row>
    <row r="102" spans="4:4" s="1" customFormat="1">
      <c r="D102" s="4"/>
    </row>
    <row r="103" spans="4:4" s="1" customFormat="1">
      <c r="D103" s="4"/>
    </row>
    <row r="104" spans="4:4" s="1" customFormat="1">
      <c r="D104" s="4"/>
    </row>
    <row r="105" spans="4:4" s="1" customFormat="1">
      <c r="D105" s="4"/>
    </row>
    <row r="106" spans="4:4" s="1" customFormat="1">
      <c r="D106" s="4"/>
    </row>
    <row r="107" spans="4:4" s="1" customFormat="1">
      <c r="D107" s="4"/>
    </row>
    <row r="108" spans="4:4" s="1" customFormat="1">
      <c r="D108" s="4"/>
    </row>
    <row r="109" spans="4:4" s="1" customFormat="1">
      <c r="D109" s="4"/>
    </row>
    <row r="110" spans="4:4" s="1" customFormat="1">
      <c r="D110" s="4"/>
    </row>
    <row r="111" spans="4:4" s="1" customFormat="1">
      <c r="D111" s="4"/>
    </row>
    <row r="112" spans="4:4" s="1" customFormat="1">
      <c r="D112" s="4"/>
    </row>
    <row r="113" spans="4:4" s="1" customFormat="1">
      <c r="D113" s="4"/>
    </row>
    <row r="114" spans="4:4" s="1" customFormat="1">
      <c r="D114" s="4"/>
    </row>
    <row r="115" spans="4:4" s="1" customFormat="1">
      <c r="D115" s="4"/>
    </row>
    <row r="116" spans="4:4" s="1" customFormat="1">
      <c r="D116" s="4"/>
    </row>
    <row r="117" spans="4:4" s="1" customFormat="1">
      <c r="D117" s="4"/>
    </row>
    <row r="118" spans="4:4" s="1" customFormat="1">
      <c r="D118" s="4"/>
    </row>
    <row r="119" spans="4:4" s="1" customFormat="1">
      <c r="D119" s="4"/>
    </row>
    <row r="120" spans="4:4" s="1" customFormat="1">
      <c r="D120" s="4"/>
    </row>
    <row r="121" spans="4:4" s="1" customFormat="1">
      <c r="D121" s="4"/>
    </row>
    <row r="122" spans="4:4" s="1" customFormat="1">
      <c r="D122" s="4"/>
    </row>
    <row r="123" spans="4:4" s="1" customFormat="1">
      <c r="D123" s="4"/>
    </row>
    <row r="124" spans="4:4" s="1" customFormat="1">
      <c r="D124" s="4"/>
    </row>
    <row r="125" spans="4:4" s="1" customFormat="1">
      <c r="D125" s="4"/>
    </row>
    <row r="126" spans="4:4" s="1" customFormat="1">
      <c r="D126" s="4"/>
    </row>
    <row r="127" spans="4:4" s="1" customFormat="1">
      <c r="D127" s="4"/>
    </row>
    <row r="128" spans="4:4" s="1" customFormat="1">
      <c r="D128" s="4"/>
    </row>
    <row r="129" spans="4:4" s="1" customFormat="1">
      <c r="D129" s="4"/>
    </row>
    <row r="130" spans="4:4" s="1" customFormat="1">
      <c r="D130" s="4"/>
    </row>
    <row r="131" spans="4:4" s="1" customFormat="1">
      <c r="D131" s="4"/>
    </row>
    <row r="132" spans="4:4" s="1" customFormat="1">
      <c r="D132" s="4"/>
    </row>
    <row r="133" spans="4:4" s="1" customFormat="1">
      <c r="D133" s="4"/>
    </row>
    <row r="134" spans="4:4" s="1" customFormat="1">
      <c r="D134" s="4"/>
    </row>
    <row r="135" spans="4:4" s="1" customFormat="1">
      <c r="D135" s="4"/>
    </row>
    <row r="136" spans="4:4" s="1" customFormat="1">
      <c r="D136" s="4"/>
    </row>
    <row r="137" spans="4:4" s="1" customFormat="1">
      <c r="D137" s="4"/>
    </row>
    <row r="138" spans="4:4" s="1" customFormat="1">
      <c r="D138" s="4"/>
    </row>
    <row r="139" spans="4:4" s="1" customFormat="1">
      <c r="D139" s="4"/>
    </row>
    <row r="140" spans="4:4" s="1" customFormat="1">
      <c r="D140" s="4"/>
    </row>
    <row r="141" spans="4:4" s="1" customFormat="1">
      <c r="D141" s="4"/>
    </row>
    <row r="142" spans="4:4" s="1" customFormat="1">
      <c r="D142" s="4"/>
    </row>
    <row r="143" spans="4:4" s="1" customFormat="1">
      <c r="D143" s="4"/>
    </row>
    <row r="144" spans="4:4" s="1" customFormat="1">
      <c r="D144" s="4"/>
    </row>
    <row r="145" spans="4:4" s="1" customFormat="1">
      <c r="D145" s="4"/>
    </row>
    <row r="146" spans="4:4" s="1" customFormat="1">
      <c r="D146" s="4"/>
    </row>
    <row r="147" spans="4:4" s="1" customFormat="1">
      <c r="D147" s="4"/>
    </row>
    <row r="148" spans="4:4" s="1" customFormat="1">
      <c r="D148" s="4"/>
    </row>
    <row r="149" spans="4:4" s="1" customFormat="1">
      <c r="D149" s="4"/>
    </row>
    <row r="150" spans="4:4" s="1" customFormat="1">
      <c r="D150" s="4"/>
    </row>
    <row r="151" spans="4:4" s="1" customFormat="1">
      <c r="D151" s="4"/>
    </row>
    <row r="152" spans="4:4" s="1" customFormat="1">
      <c r="D152" s="4"/>
    </row>
    <row r="153" spans="4:4" s="1" customFormat="1">
      <c r="D153" s="4"/>
    </row>
    <row r="154" spans="4:4" s="1" customFormat="1">
      <c r="D154" s="4"/>
    </row>
    <row r="155" spans="4:4" s="1" customFormat="1">
      <c r="D155" s="4"/>
    </row>
    <row r="156" spans="4:4" s="1" customFormat="1">
      <c r="D156" s="4"/>
    </row>
    <row r="157" spans="4:4" s="1" customFormat="1">
      <c r="D157" s="4"/>
    </row>
    <row r="158" spans="4:4" s="1" customFormat="1">
      <c r="D158" s="4"/>
    </row>
    <row r="159" spans="4:4" s="1" customFormat="1">
      <c r="D159" s="4"/>
    </row>
    <row r="160" spans="4:4" s="1" customFormat="1">
      <c r="D160" s="4"/>
    </row>
    <row r="161" spans="4:4" s="1" customFormat="1">
      <c r="D161" s="4"/>
    </row>
    <row r="162" spans="4:4" s="1" customFormat="1">
      <c r="D162" s="4"/>
    </row>
    <row r="163" spans="4:4" s="1" customFormat="1">
      <c r="D163" s="4"/>
    </row>
    <row r="164" spans="4:4" s="1" customFormat="1">
      <c r="D164" s="4"/>
    </row>
    <row r="165" spans="4:4" s="1" customFormat="1">
      <c r="D165" s="4"/>
    </row>
    <row r="166" spans="4:4" s="1" customFormat="1">
      <c r="D166" s="4"/>
    </row>
    <row r="167" spans="4:4" s="1" customFormat="1">
      <c r="D167" s="4"/>
    </row>
    <row r="168" spans="4:4" s="1" customFormat="1">
      <c r="D168" s="4"/>
    </row>
    <row r="169" spans="4:4" s="1" customFormat="1">
      <c r="D169" s="4"/>
    </row>
    <row r="170" spans="4:4" s="1" customFormat="1">
      <c r="D170" s="4"/>
    </row>
    <row r="171" spans="4:4" s="1" customFormat="1">
      <c r="D171" s="4"/>
    </row>
    <row r="172" spans="4:4" s="1" customFormat="1">
      <c r="D172" s="4"/>
    </row>
    <row r="173" spans="4:4" s="1" customFormat="1">
      <c r="D173" s="4"/>
    </row>
    <row r="174" spans="4:4" s="1" customFormat="1">
      <c r="D174" s="4"/>
    </row>
    <row r="175" spans="4:4" s="1" customFormat="1">
      <c r="D175" s="4"/>
    </row>
    <row r="176" spans="4:4" s="1" customFormat="1">
      <c r="D176" s="4"/>
    </row>
    <row r="177" spans="4:4" s="1" customFormat="1">
      <c r="D177" s="4"/>
    </row>
    <row r="178" spans="4:4" s="1" customFormat="1">
      <c r="D178" s="4"/>
    </row>
    <row r="179" spans="4:4" s="1" customFormat="1">
      <c r="D179" s="4"/>
    </row>
    <row r="180" spans="4:4" s="1" customFormat="1">
      <c r="D180" s="4"/>
    </row>
    <row r="181" spans="4:4" s="1" customFormat="1">
      <c r="D181" s="4"/>
    </row>
    <row r="182" spans="4:4" s="1" customFormat="1">
      <c r="D182" s="4"/>
    </row>
    <row r="183" spans="4:4" s="1" customFormat="1">
      <c r="D183" s="4"/>
    </row>
    <row r="184" spans="4:4" s="1" customFormat="1">
      <c r="D184" s="4"/>
    </row>
    <row r="185" spans="4:4" s="1" customFormat="1">
      <c r="D185" s="4"/>
    </row>
    <row r="186" spans="4:4" s="1" customFormat="1">
      <c r="D186" s="4"/>
    </row>
    <row r="187" spans="4:4" s="1" customFormat="1">
      <c r="D187" s="4"/>
    </row>
    <row r="188" spans="4:4" s="1" customFormat="1">
      <c r="D188" s="4"/>
    </row>
    <row r="189" spans="4:4" s="1" customFormat="1">
      <c r="D189" s="4"/>
    </row>
    <row r="190" spans="4:4" s="1" customFormat="1">
      <c r="D190" s="4"/>
    </row>
    <row r="191" spans="4:4" s="1" customFormat="1">
      <c r="D191" s="4"/>
    </row>
    <row r="192" spans="4:4" s="1" customFormat="1">
      <c r="D192" s="4"/>
    </row>
    <row r="193" spans="4:4" s="1" customFormat="1">
      <c r="D193" s="4"/>
    </row>
    <row r="194" spans="4:4" s="1" customFormat="1">
      <c r="D194" s="4"/>
    </row>
    <row r="195" spans="4:4" s="1" customFormat="1">
      <c r="D195" s="4"/>
    </row>
    <row r="196" spans="4:4" s="1" customFormat="1">
      <c r="D196" s="4"/>
    </row>
    <row r="197" spans="4:4" s="1" customFormat="1">
      <c r="D197" s="4"/>
    </row>
    <row r="198" spans="4:4" s="1" customFormat="1">
      <c r="D198" s="4"/>
    </row>
    <row r="199" spans="4:4" s="1" customFormat="1">
      <c r="D199" s="4"/>
    </row>
    <row r="200" spans="4:4" s="1" customFormat="1">
      <c r="D200" s="4"/>
    </row>
    <row r="201" spans="4:4" s="1" customFormat="1">
      <c r="D201" s="4"/>
    </row>
    <row r="202" spans="4:4" s="1" customFormat="1">
      <c r="D202" s="4"/>
    </row>
    <row r="203" spans="4:4" s="1" customFormat="1">
      <c r="D203" s="4"/>
    </row>
    <row r="204" spans="4:4" s="1" customFormat="1">
      <c r="D204" s="4"/>
    </row>
    <row r="205" spans="4:4" s="1" customFormat="1">
      <c r="D205" s="4"/>
    </row>
    <row r="206" spans="4:4" s="1" customFormat="1">
      <c r="D206" s="4"/>
    </row>
    <row r="207" spans="4:4" s="1" customFormat="1">
      <c r="D207" s="4"/>
    </row>
    <row r="208" spans="4:4" s="1" customFormat="1">
      <c r="D208" s="4"/>
    </row>
    <row r="209" spans="4:4" s="1" customFormat="1">
      <c r="D209" s="4"/>
    </row>
    <row r="210" spans="4:4" s="1" customFormat="1">
      <c r="D210" s="4"/>
    </row>
    <row r="211" spans="4:4" s="1" customFormat="1">
      <c r="D211" s="4"/>
    </row>
    <row r="212" spans="4:4" s="1" customFormat="1">
      <c r="D212" s="4"/>
    </row>
    <row r="213" spans="4:4" s="1" customFormat="1">
      <c r="D213" s="4"/>
    </row>
    <row r="214" spans="4:4" s="1" customFormat="1">
      <c r="D214" s="4"/>
    </row>
    <row r="215" spans="4:4" s="1" customFormat="1">
      <c r="D215" s="4"/>
    </row>
    <row r="216" spans="4:4" s="1" customFormat="1">
      <c r="D216" s="4"/>
    </row>
    <row r="217" spans="4:4" s="1" customFormat="1">
      <c r="D217" s="4"/>
    </row>
    <row r="218" spans="4:4" s="1" customFormat="1">
      <c r="D218" s="4"/>
    </row>
    <row r="219" spans="4:4" s="1" customFormat="1">
      <c r="D219" s="4"/>
    </row>
    <row r="220" spans="4:4" s="1" customFormat="1">
      <c r="D220" s="4"/>
    </row>
    <row r="221" spans="4:4" s="1" customFormat="1">
      <c r="D221" s="4"/>
    </row>
    <row r="222" spans="4:4" s="1" customFormat="1">
      <c r="D222" s="4"/>
    </row>
    <row r="223" spans="4:4" s="1" customFormat="1">
      <c r="D223" s="4"/>
    </row>
    <row r="224" spans="4:4" s="1" customFormat="1">
      <c r="D224" s="4"/>
    </row>
    <row r="225" spans="4:4" s="1" customFormat="1">
      <c r="D225" s="4"/>
    </row>
    <row r="226" spans="4:4" s="1" customFormat="1">
      <c r="D226" s="4"/>
    </row>
    <row r="227" spans="4:4" s="1" customFormat="1">
      <c r="D227" s="4"/>
    </row>
    <row r="228" spans="4:4" s="1" customFormat="1">
      <c r="D228" s="4"/>
    </row>
    <row r="229" spans="4:4" s="1" customFormat="1">
      <c r="D229" s="4"/>
    </row>
    <row r="230" spans="4:4" s="1" customFormat="1">
      <c r="D230" s="4"/>
    </row>
    <row r="231" spans="4:4" s="1" customFormat="1">
      <c r="D231" s="4"/>
    </row>
    <row r="232" spans="4:4" s="1" customFormat="1">
      <c r="D232" s="4"/>
    </row>
    <row r="233" spans="4:4" s="1" customFormat="1">
      <c r="D233" s="4"/>
    </row>
    <row r="234" spans="4:4" s="1" customFormat="1">
      <c r="D234" s="4"/>
    </row>
    <row r="235" spans="4:4" s="1" customFormat="1">
      <c r="D235" s="4"/>
    </row>
    <row r="236" spans="4:4" s="1" customFormat="1">
      <c r="D236" s="4"/>
    </row>
    <row r="237" spans="4:4" s="1" customFormat="1">
      <c r="D237" s="4"/>
    </row>
    <row r="238" spans="4:4" s="1" customFormat="1">
      <c r="D238" s="4"/>
    </row>
    <row r="239" spans="4:4" s="1" customFormat="1">
      <c r="D239" s="4"/>
    </row>
    <row r="240" spans="4:4" s="1" customFormat="1">
      <c r="D240" s="4"/>
    </row>
    <row r="241" spans="4:4" s="1" customFormat="1">
      <c r="D241" s="4"/>
    </row>
    <row r="242" spans="4:4" s="1" customFormat="1">
      <c r="D242" s="4"/>
    </row>
    <row r="243" spans="4:4" s="1" customFormat="1">
      <c r="D243" s="4"/>
    </row>
  </sheetData>
  <mergeCells count="14">
    <mergeCell ref="A12:E12"/>
    <mergeCell ref="A6:H6"/>
    <mergeCell ref="A5:H5"/>
    <mergeCell ref="A3:H4"/>
    <mergeCell ref="A15:H15"/>
    <mergeCell ref="A22:E22"/>
    <mergeCell ref="A18:E18"/>
    <mergeCell ref="A19:E19"/>
    <mergeCell ref="A20:E20"/>
    <mergeCell ref="A1:F2"/>
    <mergeCell ref="A13:E13"/>
    <mergeCell ref="A9:E9"/>
    <mergeCell ref="A11:E11"/>
    <mergeCell ref="A10:E10"/>
  </mergeCells>
  <phoneticPr fontId="0" type="noConversion"/>
  <printOptions horizontalCentered="1"/>
  <pageMargins left="0.19685039370078741" right="0.19685039370078741" top="0.62992125984251968" bottom="0.39370078740157483" header="0.31496062992125984" footer="0.31496062992125984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3"/>
  <sheetViews>
    <sheetView workbookViewId="0">
      <selection activeCell="I3" sqref="I1:I65536"/>
    </sheetView>
  </sheetViews>
  <sheetFormatPr defaultColWidth="11.42578125" defaultRowHeight="12.75"/>
  <cols>
    <col min="1" max="2" width="4.28515625" style="1" customWidth="1"/>
    <col min="3" max="3" width="5.5703125" style="1" customWidth="1"/>
    <col min="4" max="4" width="5.28515625" style="5" hidden="1" customWidth="1"/>
    <col min="5" max="5" width="43.5703125" customWidth="1"/>
    <col min="6" max="6" width="12.85546875" customWidth="1"/>
    <col min="7" max="7" width="11.7109375" customWidth="1"/>
    <col min="8" max="8" width="13" customWidth="1"/>
  </cols>
  <sheetData>
    <row r="1" spans="1:8" s="1" customFormat="1" ht="31.5" customHeight="1">
      <c r="A1" s="323" t="s">
        <v>6</v>
      </c>
      <c r="B1" s="324"/>
      <c r="C1" s="324"/>
      <c r="D1" s="324"/>
      <c r="E1" s="324"/>
      <c r="F1" s="325"/>
      <c r="G1" s="325"/>
      <c r="H1" s="325"/>
    </row>
    <row r="2" spans="1:8" s="1" customFormat="1" ht="27.75" customHeight="1">
      <c r="A2" s="321" t="s">
        <v>99</v>
      </c>
      <c r="B2" s="322"/>
      <c r="C2" s="322"/>
      <c r="D2" s="322"/>
      <c r="E2" s="322"/>
      <c r="F2" s="322"/>
      <c r="G2" s="322"/>
      <c r="H2" s="322"/>
    </row>
    <row r="3" spans="1:8" s="1" customFormat="1" ht="27.75" customHeight="1">
      <c r="A3" s="42" t="s">
        <v>3</v>
      </c>
      <c r="B3" s="42" t="s">
        <v>2</v>
      </c>
      <c r="C3" s="42" t="s">
        <v>1</v>
      </c>
      <c r="D3" s="43" t="s">
        <v>4</v>
      </c>
      <c r="E3" s="44" t="s">
        <v>39</v>
      </c>
      <c r="F3" s="263" t="s">
        <v>204</v>
      </c>
      <c r="G3" s="263" t="s">
        <v>212</v>
      </c>
      <c r="H3" s="263" t="s">
        <v>213</v>
      </c>
    </row>
    <row r="4" spans="1:8" s="18" customFormat="1" ht="24.75" customHeight="1">
      <c r="A4" s="45">
        <v>6</v>
      </c>
      <c r="B4" s="46"/>
      <c r="C4" s="46"/>
      <c r="D4" s="47"/>
      <c r="E4" s="48" t="s">
        <v>33</v>
      </c>
      <c r="F4" s="49">
        <f>F5+F9+F23+F28</f>
        <v>1450700000</v>
      </c>
      <c r="G4" s="49">
        <f>G5+G9+G23+G28</f>
        <v>0</v>
      </c>
      <c r="H4" s="49">
        <f>H5+H9+H23+H28</f>
        <v>1450700000</v>
      </c>
    </row>
    <row r="5" spans="1:8" s="18" customFormat="1" ht="27.75" customHeight="1">
      <c r="A5" s="17"/>
      <c r="B5" s="204">
        <v>63</v>
      </c>
      <c r="C5" s="17"/>
      <c r="D5" s="52"/>
      <c r="E5" s="50" t="s">
        <v>182</v>
      </c>
      <c r="F5" s="19">
        <f>F6</f>
        <v>1403643224</v>
      </c>
      <c r="G5" s="19">
        <f>G6</f>
        <v>-4600000</v>
      </c>
      <c r="H5" s="19">
        <f>H6</f>
        <v>1399043224</v>
      </c>
    </row>
    <row r="6" spans="1:8" s="98" customFormat="1" ht="13.5" customHeight="1">
      <c r="A6" s="55"/>
      <c r="B6" s="55"/>
      <c r="C6" s="55">
        <v>633</v>
      </c>
      <c r="D6" s="97"/>
      <c r="E6" s="57" t="s">
        <v>34</v>
      </c>
      <c r="F6" s="54">
        <f>F7+F8</f>
        <v>1403643224</v>
      </c>
      <c r="G6" s="54">
        <f>G7+G8</f>
        <v>-4600000</v>
      </c>
      <c r="H6" s="54">
        <f>H7+H8</f>
        <v>1399043224</v>
      </c>
    </row>
    <row r="7" spans="1:8" s="18" customFormat="1" ht="13.5" hidden="1" customHeight="1">
      <c r="A7" s="17"/>
      <c r="B7" s="17"/>
      <c r="C7" s="50"/>
      <c r="D7" s="52">
        <v>6331</v>
      </c>
      <c r="E7" s="57" t="s">
        <v>35</v>
      </c>
      <c r="F7" s="247">
        <v>3643224</v>
      </c>
      <c r="G7" s="247">
        <f>H7-F7</f>
        <v>0</v>
      </c>
      <c r="H7" s="247">
        <v>3643224</v>
      </c>
    </row>
    <row r="8" spans="1:8" s="18" customFormat="1" ht="13.5" hidden="1" customHeight="1">
      <c r="A8" s="17"/>
      <c r="B8" s="17"/>
      <c r="C8" s="17"/>
      <c r="D8" s="52">
        <v>6332</v>
      </c>
      <c r="E8" s="58" t="s">
        <v>36</v>
      </c>
      <c r="F8" s="95">
        <v>1400000000</v>
      </c>
      <c r="G8" s="247">
        <f>H8-F8</f>
        <v>-4600000</v>
      </c>
      <c r="H8" s="95">
        <v>1395400000</v>
      </c>
    </row>
    <row r="9" spans="1:8" s="18" customFormat="1" ht="13.5" customHeight="1">
      <c r="A9" s="17"/>
      <c r="B9" s="51">
        <v>64</v>
      </c>
      <c r="C9" s="17"/>
      <c r="D9" s="52"/>
      <c r="E9" s="53" t="s">
        <v>37</v>
      </c>
      <c r="F9" s="59">
        <f>F10+F15+F21</f>
        <v>39880000</v>
      </c>
      <c r="G9" s="59">
        <f>G10+G15+G21</f>
        <v>2660000</v>
      </c>
      <c r="H9" s="59">
        <f>H10+H15+H21</f>
        <v>42540000</v>
      </c>
    </row>
    <row r="10" spans="1:8" s="98" customFormat="1" ht="13.5" customHeight="1">
      <c r="A10" s="55"/>
      <c r="B10" s="55"/>
      <c r="C10" s="55">
        <v>641</v>
      </c>
      <c r="D10" s="97"/>
      <c r="E10" s="265" t="s">
        <v>38</v>
      </c>
      <c r="F10" s="54">
        <f>SUM(F11:F14)</f>
        <v>7400000</v>
      </c>
      <c r="G10" s="54">
        <f>SUM(G11:G14)</f>
        <v>2400000</v>
      </c>
      <c r="H10" s="54">
        <f>SUM(H11:H14)</f>
        <v>9800000</v>
      </c>
    </row>
    <row r="11" spans="1:8" s="98" customFormat="1" ht="13.5" hidden="1" customHeight="1">
      <c r="A11" s="55"/>
      <c r="B11" s="55"/>
      <c r="C11" s="55"/>
      <c r="D11" s="97">
        <v>6413</v>
      </c>
      <c r="E11" s="55" t="s">
        <v>66</v>
      </c>
      <c r="F11" s="95">
        <v>7100000</v>
      </c>
      <c r="G11" s="247">
        <f>H11-F11</f>
        <v>-1410000</v>
      </c>
      <c r="H11" s="95">
        <v>5690000</v>
      </c>
    </row>
    <row r="12" spans="1:8" s="98" customFormat="1" ht="13.5" hidden="1" customHeight="1">
      <c r="A12" s="55"/>
      <c r="B12" s="55"/>
      <c r="C12" s="55"/>
      <c r="D12" s="97">
        <v>6414</v>
      </c>
      <c r="E12" s="55" t="s">
        <v>67</v>
      </c>
      <c r="F12" s="95">
        <v>0</v>
      </c>
      <c r="G12" s="247">
        <f>H12-F12</f>
        <v>10000</v>
      </c>
      <c r="H12" s="95">
        <v>10000</v>
      </c>
    </row>
    <row r="13" spans="1:8" s="98" customFormat="1" ht="13.5" hidden="1" customHeight="1">
      <c r="A13" s="55"/>
      <c r="B13" s="55"/>
      <c r="C13" s="55"/>
      <c r="D13" s="297">
        <v>6415</v>
      </c>
      <c r="E13" s="55" t="s">
        <v>260</v>
      </c>
      <c r="F13" s="95">
        <v>0</v>
      </c>
      <c r="G13" s="247">
        <f>H13-F13</f>
        <v>4000000</v>
      </c>
      <c r="H13" s="95">
        <v>4000000</v>
      </c>
    </row>
    <row r="14" spans="1:8" s="98" customFormat="1" ht="12.75" hidden="1" customHeight="1">
      <c r="A14" s="55"/>
      <c r="B14" s="55"/>
      <c r="C14" s="55"/>
      <c r="D14" s="97">
        <v>6416</v>
      </c>
      <c r="E14" s="55" t="s">
        <v>68</v>
      </c>
      <c r="F14" s="54">
        <v>300000</v>
      </c>
      <c r="G14" s="247">
        <f>H14-F14</f>
        <v>-200000</v>
      </c>
      <c r="H14" s="54">
        <v>100000</v>
      </c>
    </row>
    <row r="15" spans="1:8" s="98" customFormat="1" ht="13.5" customHeight="1">
      <c r="A15" s="55"/>
      <c r="B15" s="55"/>
      <c r="C15" s="55">
        <v>642</v>
      </c>
      <c r="D15" s="97"/>
      <c r="E15" s="265" t="s">
        <v>41</v>
      </c>
      <c r="F15" s="54">
        <f>SUM(F16:F16)</f>
        <v>32480000</v>
      </c>
      <c r="G15" s="54">
        <f>SUM(G16:G16)</f>
        <v>-340000</v>
      </c>
      <c r="H15" s="54">
        <f>SUM(H16:H16)</f>
        <v>32140000</v>
      </c>
    </row>
    <row r="16" spans="1:8" s="98" customFormat="1" ht="13.5" hidden="1" customHeight="1">
      <c r="A16" s="55"/>
      <c r="B16" s="55"/>
      <c r="C16" s="55"/>
      <c r="D16" s="97">
        <v>6424</v>
      </c>
      <c r="E16" s="180" t="s">
        <v>69</v>
      </c>
      <c r="F16" s="95">
        <f>SUM(F17:F20)</f>
        <v>32480000</v>
      </c>
      <c r="G16" s="95">
        <f>SUM(G17:G20)</f>
        <v>-340000</v>
      </c>
      <c r="H16" s="95">
        <f>SUM(H17:H20)</f>
        <v>32140000</v>
      </c>
    </row>
    <row r="17" spans="1:15" s="98" customFormat="1" ht="13.5" hidden="1" customHeight="1">
      <c r="A17" s="55"/>
      <c r="B17" s="55"/>
      <c r="C17" s="55"/>
      <c r="D17" s="97"/>
      <c r="E17" s="55" t="s">
        <v>70</v>
      </c>
      <c r="F17" s="95">
        <v>19300000</v>
      </c>
      <c r="G17" s="247">
        <f>H17-F17</f>
        <v>0</v>
      </c>
      <c r="H17" s="95">
        <v>19300000</v>
      </c>
    </row>
    <row r="18" spans="1:15" s="98" customFormat="1" ht="13.5" hidden="1" customHeight="1">
      <c r="A18" s="55"/>
      <c r="B18" s="55"/>
      <c r="C18" s="55"/>
      <c r="D18" s="97"/>
      <c r="E18" s="55" t="s">
        <v>214</v>
      </c>
      <c r="F18" s="95">
        <v>2800000</v>
      </c>
      <c r="G18" s="247">
        <f>H18-F18</f>
        <v>-800000</v>
      </c>
      <c r="H18" s="95">
        <v>2000000</v>
      </c>
    </row>
    <row r="19" spans="1:15" s="98" customFormat="1" ht="13.5" hidden="1" customHeight="1">
      <c r="A19" s="55"/>
      <c r="B19" s="55"/>
      <c r="C19" s="55"/>
      <c r="D19" s="97"/>
      <c r="E19" s="55" t="s">
        <v>71</v>
      </c>
      <c r="F19" s="95">
        <v>10300000</v>
      </c>
      <c r="G19" s="247">
        <f>H19-F19</f>
        <v>500000</v>
      </c>
      <c r="H19" s="95">
        <v>10800000</v>
      </c>
    </row>
    <row r="20" spans="1:15" s="98" customFormat="1" ht="13.5" hidden="1" customHeight="1">
      <c r="A20" s="55"/>
      <c r="B20" s="55"/>
      <c r="C20" s="55"/>
      <c r="D20" s="97"/>
      <c r="E20" s="55" t="s">
        <v>72</v>
      </c>
      <c r="F20" s="95">
        <v>80000</v>
      </c>
      <c r="G20" s="247">
        <f>H20-F20</f>
        <v>-40000</v>
      </c>
      <c r="H20" s="95">
        <v>40000</v>
      </c>
    </row>
    <row r="21" spans="1:15" s="98" customFormat="1" ht="12.75" customHeight="1">
      <c r="A21" s="55"/>
      <c r="B21" s="55"/>
      <c r="C21" s="55">
        <v>643</v>
      </c>
      <c r="D21" s="97"/>
      <c r="E21" s="265" t="s">
        <v>211</v>
      </c>
      <c r="F21" s="95">
        <f>F22</f>
        <v>0</v>
      </c>
      <c r="G21" s="95">
        <f>G22</f>
        <v>600000</v>
      </c>
      <c r="H21" s="95">
        <f>H22</f>
        <v>600000</v>
      </c>
      <c r="I21" s="298"/>
      <c r="J21" s="298"/>
      <c r="K21" s="298"/>
      <c r="L21" s="298"/>
      <c r="M21" s="298"/>
    </row>
    <row r="22" spans="1:15" s="18" customFormat="1" ht="25.5" hidden="1" customHeight="1">
      <c r="A22" s="17"/>
      <c r="B22" s="17"/>
      <c r="C22" s="51"/>
      <c r="D22" s="296">
        <v>6436</v>
      </c>
      <c r="E22" s="265" t="s">
        <v>259</v>
      </c>
      <c r="F22" s="96">
        <v>0</v>
      </c>
      <c r="G22" s="247">
        <f>H22-F22</f>
        <v>600000</v>
      </c>
      <c r="H22" s="96">
        <v>600000</v>
      </c>
    </row>
    <row r="23" spans="1:15" s="98" customFormat="1" ht="13.5" customHeight="1">
      <c r="A23" s="17"/>
      <c r="B23" s="182">
        <v>65</v>
      </c>
      <c r="C23" s="17"/>
      <c r="D23" s="52"/>
      <c r="E23" s="53" t="s">
        <v>181</v>
      </c>
      <c r="F23" s="59">
        <f t="shared" ref="F23:H24" si="0">F24</f>
        <v>6356776</v>
      </c>
      <c r="G23" s="59">
        <f t="shared" si="0"/>
        <v>1920000</v>
      </c>
      <c r="H23" s="59">
        <f t="shared" si="0"/>
        <v>8276776</v>
      </c>
    </row>
    <row r="24" spans="1:15" s="98" customFormat="1" ht="13.5" customHeight="1">
      <c r="A24" s="55"/>
      <c r="B24" s="55"/>
      <c r="C24" s="55">
        <v>652</v>
      </c>
      <c r="D24" s="97"/>
      <c r="E24" s="265" t="s">
        <v>42</v>
      </c>
      <c r="F24" s="54">
        <f t="shared" si="0"/>
        <v>6356776</v>
      </c>
      <c r="G24" s="54">
        <f t="shared" si="0"/>
        <v>1920000</v>
      </c>
      <c r="H24" s="54">
        <f t="shared" si="0"/>
        <v>8276776</v>
      </c>
    </row>
    <row r="25" spans="1:15" s="18" customFormat="1" ht="13.5" hidden="1" customHeight="1">
      <c r="A25" s="17"/>
      <c r="B25" s="51"/>
      <c r="C25" s="17"/>
      <c r="D25" s="52">
        <v>6526</v>
      </c>
      <c r="E25" s="55" t="s">
        <v>43</v>
      </c>
      <c r="F25" s="181">
        <f>F26+F27</f>
        <v>6356776</v>
      </c>
      <c r="G25" s="181">
        <f>G26+G27</f>
        <v>1920000</v>
      </c>
      <c r="H25" s="181">
        <f>H26+H27</f>
        <v>8276776</v>
      </c>
    </row>
    <row r="26" spans="1:15" s="18" customFormat="1" ht="13.5" hidden="1" customHeight="1">
      <c r="A26" s="17"/>
      <c r="B26" s="17"/>
      <c r="C26" s="17"/>
      <c r="D26" s="52"/>
      <c r="E26" s="55" t="s">
        <v>73</v>
      </c>
      <c r="F26" s="96">
        <v>5000000</v>
      </c>
      <c r="G26" s="247">
        <f>H26-F26</f>
        <v>-123224</v>
      </c>
      <c r="H26" s="96">
        <v>4876776</v>
      </c>
      <c r="I26" s="24"/>
      <c r="J26" s="24"/>
      <c r="K26" s="24"/>
      <c r="L26" s="24"/>
      <c r="M26" s="24"/>
      <c r="N26" s="24"/>
      <c r="O26" s="24"/>
    </row>
    <row r="27" spans="1:15" s="18" customFormat="1" ht="12.75" hidden="1" customHeight="1">
      <c r="A27" s="17"/>
      <c r="B27" s="17"/>
      <c r="C27" s="17"/>
      <c r="D27" s="52"/>
      <c r="E27" s="55" t="s">
        <v>74</v>
      </c>
      <c r="F27" s="96">
        <v>1356776</v>
      </c>
      <c r="G27" s="247">
        <f>H27-F27</f>
        <v>2043224</v>
      </c>
      <c r="H27" s="96">
        <v>3400000</v>
      </c>
    </row>
    <row r="28" spans="1:15" s="98" customFormat="1" ht="25.5" customHeight="1">
      <c r="A28" s="17"/>
      <c r="B28" s="182">
        <v>66</v>
      </c>
      <c r="C28" s="17"/>
      <c r="D28" s="52"/>
      <c r="E28" s="51" t="s">
        <v>184</v>
      </c>
      <c r="F28" s="59">
        <f t="shared" ref="F28:H29" si="1">F29</f>
        <v>820000</v>
      </c>
      <c r="G28" s="59">
        <f t="shared" si="1"/>
        <v>20000</v>
      </c>
      <c r="H28" s="59">
        <f t="shared" si="1"/>
        <v>840000</v>
      </c>
    </row>
    <row r="29" spans="1:15" s="98" customFormat="1" ht="13.5" customHeight="1">
      <c r="A29" s="55"/>
      <c r="B29" s="55"/>
      <c r="C29" s="299">
        <v>661</v>
      </c>
      <c r="D29" s="97"/>
      <c r="E29" s="55" t="s">
        <v>183</v>
      </c>
      <c r="F29" s="54">
        <f t="shared" si="1"/>
        <v>820000</v>
      </c>
      <c r="G29" s="54">
        <f t="shared" si="1"/>
        <v>20000</v>
      </c>
      <c r="H29" s="54">
        <f t="shared" si="1"/>
        <v>840000</v>
      </c>
    </row>
    <row r="30" spans="1:15" s="18" customFormat="1" ht="12.75" hidden="1" customHeight="1">
      <c r="A30" s="17"/>
      <c r="B30" s="17"/>
      <c r="C30" s="17"/>
      <c r="D30" s="52">
        <v>6615</v>
      </c>
      <c r="E30" s="55" t="s">
        <v>175</v>
      </c>
      <c r="F30" s="96">
        <v>820000</v>
      </c>
      <c r="G30" s="247">
        <f>H30-F30</f>
        <v>20000</v>
      </c>
      <c r="H30" s="96">
        <v>840000</v>
      </c>
    </row>
    <row r="31" spans="1:15" s="18" customFormat="1" ht="13.5" hidden="1" customHeight="1">
      <c r="A31" s="183">
        <v>7</v>
      </c>
      <c r="B31" s="183"/>
      <c r="C31" s="183"/>
      <c r="D31" s="184"/>
      <c r="E31" s="183" t="s">
        <v>44</v>
      </c>
      <c r="F31" s="181">
        <f>F32</f>
        <v>0</v>
      </c>
      <c r="G31" s="181">
        <f>G32</f>
        <v>0</v>
      </c>
      <c r="H31" s="181">
        <f>H32</f>
        <v>0</v>
      </c>
    </row>
    <row r="32" spans="1:15" s="18" customFormat="1" ht="13.5" hidden="1" customHeight="1">
      <c r="A32" s="17"/>
      <c r="B32" s="51">
        <v>72</v>
      </c>
      <c r="C32" s="51"/>
      <c r="D32" s="185"/>
      <c r="E32" s="51" t="s">
        <v>46</v>
      </c>
      <c r="F32" s="59">
        <f>F33+F35</f>
        <v>0</v>
      </c>
      <c r="G32" s="59">
        <f>G33+G35</f>
        <v>0</v>
      </c>
      <c r="H32" s="59">
        <f>H33+H35</f>
        <v>0</v>
      </c>
    </row>
    <row r="33" spans="1:9" s="18" customFormat="1" ht="13.5" hidden="1" customHeight="1">
      <c r="A33" s="17"/>
      <c r="B33" s="51"/>
      <c r="C33" s="51">
        <v>721</v>
      </c>
      <c r="D33" s="185"/>
      <c r="E33" s="51" t="s">
        <v>169</v>
      </c>
      <c r="F33" s="59">
        <f>F34</f>
        <v>0</v>
      </c>
      <c r="G33" s="59">
        <f>G34</f>
        <v>0</v>
      </c>
      <c r="H33" s="59">
        <f>H34</f>
        <v>0</v>
      </c>
    </row>
    <row r="34" spans="1:9" s="18" customFormat="1" ht="13.5" hidden="1" customHeight="1">
      <c r="A34" s="17"/>
      <c r="B34" s="51"/>
      <c r="C34" s="51"/>
      <c r="D34" s="97">
        <v>7211</v>
      </c>
      <c r="E34" s="55" t="s">
        <v>168</v>
      </c>
      <c r="F34" s="54">
        <v>0</v>
      </c>
      <c r="G34" s="54">
        <v>0</v>
      </c>
      <c r="H34" s="54"/>
    </row>
    <row r="35" spans="1:9" s="18" customFormat="1" ht="13.5" hidden="1" customHeight="1">
      <c r="A35" s="17"/>
      <c r="B35" s="51"/>
      <c r="C35" s="51">
        <v>723</v>
      </c>
      <c r="D35" s="185"/>
      <c r="E35" s="51" t="s">
        <v>205</v>
      </c>
      <c r="F35" s="59">
        <f>F36</f>
        <v>0</v>
      </c>
      <c r="G35" s="59">
        <f>G36</f>
        <v>0</v>
      </c>
      <c r="H35" s="59">
        <f>H36</f>
        <v>0</v>
      </c>
      <c r="I35" s="160" t="s">
        <v>163</v>
      </c>
    </row>
    <row r="36" spans="1:9" s="18" customFormat="1" ht="13.5" hidden="1" customHeight="1">
      <c r="A36" s="17"/>
      <c r="B36" s="51"/>
      <c r="C36" s="51"/>
      <c r="D36" s="97">
        <v>7211</v>
      </c>
      <c r="E36" s="55" t="s">
        <v>206</v>
      </c>
      <c r="F36" s="54">
        <v>0</v>
      </c>
      <c r="G36" s="54">
        <v>0</v>
      </c>
      <c r="H36" s="54"/>
      <c r="I36" s="160" t="s">
        <v>163</v>
      </c>
    </row>
    <row r="37" spans="1:9" s="18" customFormat="1" ht="13.5" customHeight="1">
      <c r="A37" s="17"/>
      <c r="B37" s="17"/>
      <c r="C37" s="51"/>
      <c r="D37" s="185"/>
      <c r="E37" s="51"/>
    </row>
    <row r="38" spans="1:9" s="1" customFormat="1" ht="13.5" customHeight="1">
      <c r="A38" s="3"/>
      <c r="B38" s="3"/>
      <c r="C38" s="60"/>
      <c r="D38" s="61"/>
      <c r="E38" s="60"/>
    </row>
    <row r="39" spans="1:9" s="1" customFormat="1" ht="13.5" customHeight="1">
      <c r="A39" s="3"/>
      <c r="B39" s="3"/>
      <c r="C39" s="3"/>
      <c r="D39" s="62"/>
      <c r="E39" s="63"/>
      <c r="F39" s="3"/>
      <c r="G39" s="3"/>
    </row>
    <row r="40" spans="1:9" s="1" customFormat="1" ht="13.5" customHeight="1">
      <c r="A40" s="3"/>
      <c r="B40" s="3"/>
      <c r="C40" s="3"/>
      <c r="D40" s="62"/>
      <c r="E40" s="63"/>
      <c r="F40" s="3"/>
      <c r="G40" s="3"/>
    </row>
    <row r="41" spans="1:9" s="1" customFormat="1" ht="13.5" customHeight="1">
      <c r="A41" s="3"/>
      <c r="B41" s="3"/>
      <c r="C41" s="3"/>
      <c r="D41" s="62"/>
      <c r="E41" s="63"/>
      <c r="F41" s="3"/>
      <c r="G41" s="3"/>
    </row>
    <row r="42" spans="1:9" s="1" customFormat="1" ht="13.5" customHeight="1">
      <c r="A42" s="3"/>
      <c r="B42" s="3"/>
      <c r="C42" s="3"/>
      <c r="D42" s="62"/>
      <c r="E42" s="63"/>
      <c r="F42" s="3"/>
      <c r="G42" s="3"/>
    </row>
    <row r="43" spans="1:9" s="1" customFormat="1" ht="13.5" customHeight="1">
      <c r="A43" s="3"/>
      <c r="B43" s="3"/>
      <c r="C43" s="3"/>
      <c r="D43" s="62"/>
      <c r="E43" s="63"/>
      <c r="F43" s="3"/>
      <c r="G43" s="3"/>
    </row>
    <row r="44" spans="1:9" s="1" customFormat="1" ht="13.5" customHeight="1">
      <c r="A44" s="3"/>
      <c r="B44" s="3"/>
      <c r="C44" s="3"/>
      <c r="D44" s="62"/>
      <c r="E44" s="63"/>
      <c r="F44" s="3"/>
      <c r="G44" s="3"/>
    </row>
    <row r="45" spans="1:9" s="1" customFormat="1" ht="13.5" customHeight="1">
      <c r="A45" s="3"/>
      <c r="B45" s="3"/>
      <c r="C45" s="3"/>
      <c r="D45" s="62"/>
      <c r="E45" s="63"/>
      <c r="F45" s="3"/>
      <c r="G45" s="3"/>
    </row>
    <row r="46" spans="1:9" s="1" customFormat="1" ht="13.5" customHeight="1"/>
    <row r="47" spans="1:9" s="1" customFormat="1" ht="13.5" customHeight="1"/>
    <row r="48" spans="1:9" s="1" customFormat="1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2" hidden="1"/>
    <row r="64" ht="11.25" hidden="1" customHeight="1"/>
    <row r="65" ht="24" customHeight="1"/>
    <row r="66" ht="15" customHeight="1"/>
    <row r="67" ht="11.25" customHeight="1"/>
    <row r="68" hidden="1"/>
    <row r="69" ht="13.5" customHeight="1"/>
    <row r="70" ht="12.75" customHeight="1"/>
    <row r="71" ht="12.75" customHeight="1"/>
    <row r="72" hidden="1"/>
    <row r="75" hidden="1"/>
    <row r="76" hidden="1"/>
    <row r="77" ht="19.5" customHeight="1"/>
    <row r="78" ht="15" customHeight="1"/>
    <row r="85" ht="22.5" customHeight="1"/>
    <row r="90" ht="13.5" customHeight="1"/>
    <row r="91" ht="13.5" customHeight="1"/>
    <row r="92" ht="13.5" customHeight="1"/>
    <row r="104" s="6" customFormat="1" ht="18" customHeight="1"/>
    <row r="105" ht="28.5" customHeight="1"/>
    <row r="109" ht="17.25" customHeight="1"/>
    <row r="110" ht="13.5" customHeight="1"/>
    <row r="116" spans="4:4" ht="22.5" customHeight="1"/>
    <row r="117" spans="4:4" ht="22.5" customHeight="1"/>
    <row r="121" spans="4:4" s="1" customFormat="1"/>
    <row r="122" spans="4:4" s="1" customFormat="1"/>
    <row r="123" spans="4:4" s="1" customFormat="1"/>
    <row r="124" spans="4:4" s="1" customFormat="1">
      <c r="D124" s="4"/>
    </row>
    <row r="125" spans="4:4" s="1" customFormat="1">
      <c r="D125" s="4"/>
    </row>
    <row r="126" spans="4:4" s="1" customFormat="1">
      <c r="D126" s="4"/>
    </row>
    <row r="127" spans="4:4" s="1" customFormat="1">
      <c r="D127" s="4"/>
    </row>
    <row r="128" spans="4:4" s="1" customFormat="1">
      <c r="D128" s="4"/>
    </row>
    <row r="129" spans="4:4" s="1" customFormat="1">
      <c r="D129" s="4"/>
    </row>
    <row r="130" spans="4:4" s="1" customFormat="1">
      <c r="D130" s="4"/>
    </row>
    <row r="131" spans="4:4" s="1" customFormat="1">
      <c r="D131" s="4"/>
    </row>
    <row r="132" spans="4:4" s="1" customFormat="1">
      <c r="D132" s="4"/>
    </row>
    <row r="133" spans="4:4" s="1" customFormat="1">
      <c r="D133" s="4"/>
    </row>
    <row r="134" spans="4:4" s="1" customFormat="1">
      <c r="D134" s="4"/>
    </row>
    <row r="135" spans="4:4" s="1" customFormat="1">
      <c r="D135" s="4"/>
    </row>
    <row r="136" spans="4:4" s="1" customFormat="1">
      <c r="D136" s="4"/>
    </row>
    <row r="137" spans="4:4" s="1" customFormat="1">
      <c r="D137" s="4"/>
    </row>
    <row r="138" spans="4:4" s="1" customFormat="1">
      <c r="D138" s="4"/>
    </row>
    <row r="139" spans="4:4" s="1" customFormat="1">
      <c r="D139" s="4"/>
    </row>
    <row r="140" spans="4:4" s="1" customFormat="1">
      <c r="D140" s="4"/>
    </row>
    <row r="141" spans="4:4" s="1" customFormat="1">
      <c r="D141" s="4"/>
    </row>
    <row r="142" spans="4:4" s="1" customFormat="1">
      <c r="D142" s="4"/>
    </row>
    <row r="143" spans="4:4" s="1" customFormat="1">
      <c r="D143" s="4"/>
    </row>
    <row r="144" spans="4:4" s="1" customFormat="1">
      <c r="D144" s="4"/>
    </row>
    <row r="145" spans="4:4" s="1" customFormat="1">
      <c r="D145" s="4"/>
    </row>
    <row r="146" spans="4:4" s="1" customFormat="1">
      <c r="D146" s="4"/>
    </row>
    <row r="147" spans="4:4" s="1" customFormat="1">
      <c r="D147" s="4"/>
    </row>
    <row r="148" spans="4:4" s="1" customFormat="1">
      <c r="D148" s="4"/>
    </row>
    <row r="149" spans="4:4" s="1" customFormat="1">
      <c r="D149" s="4"/>
    </row>
    <row r="150" spans="4:4" s="1" customFormat="1">
      <c r="D150" s="4"/>
    </row>
    <row r="151" spans="4:4" s="1" customFormat="1">
      <c r="D151" s="4"/>
    </row>
    <row r="152" spans="4:4" s="1" customFormat="1">
      <c r="D152" s="4"/>
    </row>
    <row r="153" spans="4:4" s="1" customFormat="1">
      <c r="D153" s="4"/>
    </row>
    <row r="154" spans="4:4" s="1" customFormat="1">
      <c r="D154" s="4"/>
    </row>
    <row r="155" spans="4:4" s="1" customFormat="1">
      <c r="D155" s="4"/>
    </row>
    <row r="156" spans="4:4" s="1" customFormat="1">
      <c r="D156" s="4"/>
    </row>
    <row r="157" spans="4:4" s="1" customFormat="1">
      <c r="D157" s="4"/>
    </row>
    <row r="158" spans="4:4" s="1" customFormat="1">
      <c r="D158" s="4"/>
    </row>
    <row r="159" spans="4:4" s="1" customFormat="1">
      <c r="D159" s="4"/>
    </row>
    <row r="160" spans="4:4" s="1" customFormat="1">
      <c r="D160" s="4"/>
    </row>
    <row r="161" spans="4:4" s="1" customFormat="1">
      <c r="D161" s="4"/>
    </row>
    <row r="162" spans="4:4" s="1" customFormat="1">
      <c r="D162" s="4"/>
    </row>
    <row r="163" spans="4:4" s="1" customFormat="1">
      <c r="D163" s="4"/>
    </row>
    <row r="164" spans="4:4" s="1" customFormat="1">
      <c r="D164" s="4"/>
    </row>
    <row r="165" spans="4:4" s="1" customFormat="1">
      <c r="D165" s="4"/>
    </row>
    <row r="166" spans="4:4" s="1" customFormat="1">
      <c r="D166" s="4"/>
    </row>
    <row r="167" spans="4:4" s="1" customFormat="1">
      <c r="D167" s="4"/>
    </row>
    <row r="168" spans="4:4" s="1" customFormat="1">
      <c r="D168" s="4"/>
    </row>
    <row r="169" spans="4:4" s="1" customFormat="1">
      <c r="D169" s="4"/>
    </row>
    <row r="170" spans="4:4" s="1" customFormat="1">
      <c r="D170" s="4"/>
    </row>
    <row r="171" spans="4:4" s="1" customFormat="1">
      <c r="D171" s="4"/>
    </row>
    <row r="172" spans="4:4" s="1" customFormat="1">
      <c r="D172" s="4"/>
    </row>
    <row r="173" spans="4:4" s="1" customFormat="1">
      <c r="D173" s="4"/>
    </row>
    <row r="174" spans="4:4" s="1" customFormat="1">
      <c r="D174" s="4"/>
    </row>
    <row r="175" spans="4:4" s="1" customFormat="1">
      <c r="D175" s="4"/>
    </row>
    <row r="176" spans="4:4" s="1" customFormat="1">
      <c r="D176" s="4"/>
    </row>
    <row r="177" spans="4:4" s="1" customFormat="1">
      <c r="D177" s="4"/>
    </row>
    <row r="178" spans="4:4" s="1" customFormat="1">
      <c r="D178" s="4"/>
    </row>
    <row r="179" spans="4:4" s="1" customFormat="1">
      <c r="D179" s="4"/>
    </row>
    <row r="180" spans="4:4" s="1" customFormat="1">
      <c r="D180" s="4"/>
    </row>
    <row r="181" spans="4:4" s="1" customFormat="1">
      <c r="D181" s="4"/>
    </row>
    <row r="182" spans="4:4" s="1" customFormat="1">
      <c r="D182" s="4"/>
    </row>
    <row r="183" spans="4:4" s="1" customFormat="1">
      <c r="D183" s="4"/>
    </row>
    <row r="184" spans="4:4" s="1" customFormat="1">
      <c r="D184" s="4"/>
    </row>
    <row r="185" spans="4:4" s="1" customFormat="1">
      <c r="D185" s="4"/>
    </row>
    <row r="186" spans="4:4" s="1" customFormat="1">
      <c r="D186" s="4"/>
    </row>
    <row r="187" spans="4:4" s="1" customFormat="1">
      <c r="D187" s="4"/>
    </row>
    <row r="188" spans="4:4" s="1" customFormat="1">
      <c r="D188" s="4"/>
    </row>
    <row r="189" spans="4:4" s="1" customFormat="1">
      <c r="D189" s="4"/>
    </row>
    <row r="190" spans="4:4" s="1" customFormat="1">
      <c r="D190" s="4"/>
    </row>
    <row r="191" spans="4:4" s="1" customFormat="1">
      <c r="D191" s="4"/>
    </row>
    <row r="192" spans="4:4" s="1" customFormat="1">
      <c r="D192" s="4"/>
    </row>
    <row r="193" spans="4:4" s="1" customFormat="1">
      <c r="D193" s="4"/>
    </row>
    <row r="194" spans="4:4" s="1" customFormat="1">
      <c r="D194" s="4"/>
    </row>
    <row r="195" spans="4:4" s="1" customFormat="1">
      <c r="D195" s="4"/>
    </row>
    <row r="196" spans="4:4" s="1" customFormat="1">
      <c r="D196" s="4"/>
    </row>
    <row r="197" spans="4:4" s="1" customFormat="1">
      <c r="D197" s="4"/>
    </row>
    <row r="198" spans="4:4" s="1" customFormat="1">
      <c r="D198" s="4"/>
    </row>
    <row r="199" spans="4:4" s="1" customFormat="1">
      <c r="D199" s="4"/>
    </row>
    <row r="200" spans="4:4" s="1" customFormat="1">
      <c r="D200" s="4"/>
    </row>
    <row r="201" spans="4:4" s="1" customFormat="1">
      <c r="D201" s="4"/>
    </row>
    <row r="202" spans="4:4" s="1" customFormat="1">
      <c r="D202" s="4"/>
    </row>
    <row r="203" spans="4:4" s="1" customFormat="1">
      <c r="D203" s="4"/>
    </row>
    <row r="204" spans="4:4" s="1" customFormat="1">
      <c r="D204" s="4"/>
    </row>
    <row r="205" spans="4:4" s="1" customFormat="1">
      <c r="D205" s="4"/>
    </row>
    <row r="206" spans="4:4" s="1" customFormat="1">
      <c r="D206" s="4"/>
    </row>
    <row r="207" spans="4:4" s="1" customFormat="1">
      <c r="D207" s="4"/>
    </row>
    <row r="208" spans="4:4" s="1" customFormat="1">
      <c r="D208" s="4"/>
    </row>
    <row r="209" spans="4:4" s="1" customFormat="1">
      <c r="D209" s="4"/>
    </row>
    <row r="210" spans="4:4" s="1" customFormat="1">
      <c r="D210" s="4"/>
    </row>
    <row r="211" spans="4:4" s="1" customFormat="1">
      <c r="D211" s="4"/>
    </row>
    <row r="212" spans="4:4" s="1" customFormat="1">
      <c r="D212" s="4"/>
    </row>
    <row r="213" spans="4:4" s="1" customFormat="1">
      <c r="D213" s="4"/>
    </row>
    <row r="214" spans="4:4" s="1" customFormat="1">
      <c r="D214" s="4"/>
    </row>
    <row r="215" spans="4:4" s="1" customFormat="1">
      <c r="D215" s="4"/>
    </row>
    <row r="216" spans="4:4" s="1" customFormat="1">
      <c r="D216" s="4"/>
    </row>
    <row r="217" spans="4:4" s="1" customFormat="1">
      <c r="D217" s="4"/>
    </row>
    <row r="218" spans="4:4" s="1" customFormat="1">
      <c r="D218" s="4"/>
    </row>
    <row r="219" spans="4:4" s="1" customFormat="1">
      <c r="D219" s="4"/>
    </row>
    <row r="220" spans="4:4" s="1" customFormat="1">
      <c r="D220" s="4"/>
    </row>
    <row r="221" spans="4:4" s="1" customFormat="1">
      <c r="D221" s="4"/>
    </row>
    <row r="222" spans="4:4" s="1" customFormat="1">
      <c r="D222" s="4"/>
    </row>
    <row r="223" spans="4:4" s="1" customFormat="1">
      <c r="D223" s="4"/>
    </row>
    <row r="224" spans="4:4" s="1" customFormat="1">
      <c r="D224" s="4"/>
    </row>
    <row r="225" spans="4:4" s="1" customFormat="1">
      <c r="D225" s="4"/>
    </row>
    <row r="226" spans="4:4" s="1" customFormat="1">
      <c r="D226" s="4"/>
    </row>
    <row r="227" spans="4:4" s="1" customFormat="1">
      <c r="D227" s="4"/>
    </row>
    <row r="228" spans="4:4" s="1" customFormat="1">
      <c r="D228" s="4"/>
    </row>
    <row r="229" spans="4:4" s="1" customFormat="1">
      <c r="D229" s="4"/>
    </row>
    <row r="230" spans="4:4" s="1" customFormat="1">
      <c r="D230" s="4"/>
    </row>
    <row r="231" spans="4:4" s="1" customFormat="1">
      <c r="D231" s="4"/>
    </row>
    <row r="232" spans="4:4" s="1" customFormat="1">
      <c r="D232" s="4"/>
    </row>
    <row r="233" spans="4:4" s="1" customFormat="1">
      <c r="D233" s="4"/>
    </row>
    <row r="234" spans="4:4" s="1" customFormat="1">
      <c r="D234" s="4"/>
    </row>
    <row r="235" spans="4:4" s="1" customFormat="1">
      <c r="D235" s="4"/>
    </row>
    <row r="236" spans="4:4" s="1" customFormat="1">
      <c r="D236" s="4"/>
    </row>
    <row r="237" spans="4:4" s="1" customFormat="1">
      <c r="D237" s="4"/>
    </row>
    <row r="238" spans="4:4" s="1" customFormat="1">
      <c r="D238" s="4"/>
    </row>
    <row r="239" spans="4:4" s="1" customFormat="1">
      <c r="D239" s="4"/>
    </row>
    <row r="240" spans="4:4" s="1" customFormat="1">
      <c r="D240" s="4"/>
    </row>
    <row r="241" spans="4:4" s="1" customFormat="1">
      <c r="D241" s="4"/>
    </row>
    <row r="242" spans="4:4" s="1" customFormat="1">
      <c r="D242" s="4"/>
    </row>
    <row r="243" spans="4:4" s="1" customFormat="1">
      <c r="D243" s="4"/>
    </row>
    <row r="244" spans="4:4" s="1" customFormat="1">
      <c r="D244" s="4"/>
    </row>
    <row r="245" spans="4:4" s="1" customFormat="1">
      <c r="D245" s="4"/>
    </row>
    <row r="246" spans="4:4" s="1" customFormat="1">
      <c r="D246" s="4"/>
    </row>
    <row r="247" spans="4:4" s="1" customFormat="1">
      <c r="D247" s="4"/>
    </row>
    <row r="248" spans="4:4" s="1" customFormat="1">
      <c r="D248" s="4"/>
    </row>
    <row r="249" spans="4:4" s="1" customFormat="1">
      <c r="D249" s="4"/>
    </row>
    <row r="250" spans="4:4" s="1" customFormat="1">
      <c r="D250" s="4"/>
    </row>
    <row r="251" spans="4:4" s="1" customFormat="1">
      <c r="D251" s="4"/>
    </row>
    <row r="252" spans="4:4" s="1" customFormat="1">
      <c r="D252" s="4"/>
    </row>
    <row r="253" spans="4:4" s="1" customFormat="1">
      <c r="D253" s="4"/>
    </row>
    <row r="254" spans="4:4" s="1" customFormat="1">
      <c r="D254" s="4"/>
    </row>
    <row r="255" spans="4:4" s="1" customFormat="1">
      <c r="D255" s="4"/>
    </row>
    <row r="256" spans="4:4" s="1" customFormat="1">
      <c r="D256" s="4"/>
    </row>
    <row r="257" spans="4:4" s="1" customFormat="1">
      <c r="D257" s="4"/>
    </row>
    <row r="258" spans="4:4" s="1" customFormat="1">
      <c r="D258" s="4"/>
    </row>
    <row r="259" spans="4:4" s="1" customFormat="1">
      <c r="D259" s="4"/>
    </row>
    <row r="260" spans="4:4" s="1" customFormat="1">
      <c r="D260" s="4"/>
    </row>
    <row r="261" spans="4:4" s="1" customFormat="1">
      <c r="D261" s="4"/>
    </row>
    <row r="262" spans="4:4" s="1" customFormat="1">
      <c r="D262" s="4"/>
    </row>
    <row r="263" spans="4:4" s="1" customFormat="1">
      <c r="D263" s="4"/>
    </row>
    <row r="264" spans="4:4" s="1" customFormat="1">
      <c r="D264" s="4"/>
    </row>
    <row r="265" spans="4:4" s="1" customFormat="1">
      <c r="D265" s="4"/>
    </row>
    <row r="266" spans="4:4" s="1" customFormat="1">
      <c r="D266" s="4"/>
    </row>
    <row r="267" spans="4:4" s="1" customFormat="1">
      <c r="D267" s="4"/>
    </row>
    <row r="268" spans="4:4" s="1" customFormat="1">
      <c r="D268" s="4"/>
    </row>
    <row r="269" spans="4:4" s="1" customFormat="1">
      <c r="D269" s="4"/>
    </row>
    <row r="270" spans="4:4" s="1" customFormat="1">
      <c r="D270" s="4"/>
    </row>
    <row r="271" spans="4:4" s="1" customFormat="1">
      <c r="D271" s="4"/>
    </row>
    <row r="272" spans="4:4" s="1" customFormat="1">
      <c r="D272" s="4"/>
    </row>
    <row r="273" spans="4:4" s="1" customFormat="1">
      <c r="D273" s="4"/>
    </row>
    <row r="274" spans="4:4" s="1" customFormat="1">
      <c r="D274" s="4"/>
    </row>
    <row r="275" spans="4:4" s="1" customFormat="1">
      <c r="D275" s="4"/>
    </row>
    <row r="276" spans="4:4" s="1" customFormat="1">
      <c r="D276" s="4"/>
    </row>
    <row r="277" spans="4:4" s="1" customFormat="1">
      <c r="D277" s="4"/>
    </row>
    <row r="278" spans="4:4" s="1" customFormat="1">
      <c r="D278" s="4"/>
    </row>
    <row r="279" spans="4:4" s="1" customFormat="1">
      <c r="D279" s="4"/>
    </row>
    <row r="280" spans="4:4" s="1" customFormat="1">
      <c r="D280" s="4"/>
    </row>
    <row r="281" spans="4:4" s="1" customFormat="1">
      <c r="D281" s="4"/>
    </row>
    <row r="282" spans="4:4" s="1" customFormat="1">
      <c r="D282" s="4"/>
    </row>
    <row r="283" spans="4:4" s="1" customFormat="1">
      <c r="D283" s="4"/>
    </row>
    <row r="284" spans="4:4" s="1" customFormat="1">
      <c r="D284" s="4"/>
    </row>
    <row r="285" spans="4:4" s="1" customFormat="1">
      <c r="D285" s="4"/>
    </row>
    <row r="286" spans="4:4" s="1" customFormat="1">
      <c r="D286" s="4"/>
    </row>
    <row r="287" spans="4:4" s="1" customFormat="1">
      <c r="D287" s="4"/>
    </row>
    <row r="288" spans="4:4" s="1" customFormat="1">
      <c r="D288" s="4"/>
    </row>
    <row r="289" spans="4:4" s="1" customFormat="1">
      <c r="D289" s="4"/>
    </row>
    <row r="290" spans="4:4" s="1" customFormat="1">
      <c r="D290" s="4"/>
    </row>
    <row r="291" spans="4:4" s="1" customFormat="1">
      <c r="D291" s="4"/>
    </row>
    <row r="292" spans="4:4" s="1" customFormat="1">
      <c r="D292" s="4"/>
    </row>
    <row r="293" spans="4:4" s="1" customFormat="1">
      <c r="D293" s="4"/>
    </row>
    <row r="294" spans="4:4" s="1" customFormat="1">
      <c r="D294" s="4"/>
    </row>
    <row r="295" spans="4:4" s="1" customFormat="1">
      <c r="D295" s="4"/>
    </row>
    <row r="296" spans="4:4" s="1" customFormat="1">
      <c r="D296" s="4"/>
    </row>
    <row r="297" spans="4:4" s="1" customFormat="1">
      <c r="D297" s="4"/>
    </row>
    <row r="298" spans="4:4" s="1" customFormat="1">
      <c r="D298" s="4"/>
    </row>
    <row r="299" spans="4:4" s="1" customFormat="1">
      <c r="D299" s="4"/>
    </row>
    <row r="300" spans="4:4" s="1" customFormat="1">
      <c r="D300" s="4"/>
    </row>
    <row r="301" spans="4:4" s="1" customFormat="1">
      <c r="D301" s="4"/>
    </row>
    <row r="302" spans="4:4" s="1" customFormat="1">
      <c r="D302" s="4"/>
    </row>
    <row r="303" spans="4:4" s="1" customFormat="1">
      <c r="D303" s="4"/>
    </row>
    <row r="304" spans="4:4" s="1" customFormat="1">
      <c r="D304" s="4"/>
    </row>
    <row r="305" spans="4:4" s="1" customFormat="1">
      <c r="D305" s="4"/>
    </row>
    <row r="306" spans="4:4" s="1" customFormat="1">
      <c r="D306" s="4"/>
    </row>
    <row r="307" spans="4:4" s="1" customFormat="1">
      <c r="D307" s="4"/>
    </row>
    <row r="308" spans="4:4" s="1" customFormat="1">
      <c r="D308" s="4"/>
    </row>
    <row r="309" spans="4:4" s="1" customFormat="1">
      <c r="D309" s="4"/>
    </row>
    <row r="310" spans="4:4" s="1" customFormat="1">
      <c r="D310" s="4"/>
    </row>
    <row r="311" spans="4:4" s="1" customFormat="1">
      <c r="D311" s="4"/>
    </row>
    <row r="312" spans="4:4" s="1" customFormat="1">
      <c r="D312" s="4"/>
    </row>
    <row r="313" spans="4:4" s="1" customFormat="1">
      <c r="D313" s="4"/>
    </row>
    <row r="314" spans="4:4" s="1" customFormat="1">
      <c r="D314" s="4"/>
    </row>
    <row r="315" spans="4:4" s="1" customFormat="1">
      <c r="D315" s="4"/>
    </row>
    <row r="316" spans="4:4" s="1" customFormat="1">
      <c r="D316" s="4"/>
    </row>
    <row r="317" spans="4:4" s="1" customFormat="1">
      <c r="D317" s="4"/>
    </row>
    <row r="318" spans="4:4" s="1" customFormat="1">
      <c r="D318" s="4"/>
    </row>
    <row r="319" spans="4:4" s="1" customFormat="1">
      <c r="D319" s="4"/>
    </row>
    <row r="320" spans="4:4" s="1" customFormat="1">
      <c r="D320" s="4"/>
    </row>
    <row r="321" spans="4:4" s="1" customFormat="1">
      <c r="D321" s="4"/>
    </row>
    <row r="322" spans="4:4" s="1" customFormat="1">
      <c r="D322" s="4"/>
    </row>
    <row r="323" spans="4:4" s="1" customFormat="1">
      <c r="D323" s="4"/>
    </row>
    <row r="324" spans="4:4" s="1" customFormat="1">
      <c r="D324" s="4"/>
    </row>
    <row r="325" spans="4:4" s="1" customFormat="1">
      <c r="D325" s="4"/>
    </row>
    <row r="326" spans="4:4" s="1" customFormat="1">
      <c r="D326" s="4"/>
    </row>
    <row r="327" spans="4:4" s="1" customFormat="1">
      <c r="D327" s="4"/>
    </row>
    <row r="328" spans="4:4" s="1" customFormat="1">
      <c r="D328" s="4"/>
    </row>
    <row r="329" spans="4:4" s="1" customFormat="1">
      <c r="D329" s="4"/>
    </row>
    <row r="330" spans="4:4" s="1" customFormat="1">
      <c r="D330" s="4"/>
    </row>
    <row r="331" spans="4:4" s="1" customFormat="1">
      <c r="D331" s="4"/>
    </row>
    <row r="332" spans="4:4" s="1" customFormat="1">
      <c r="D332" s="4"/>
    </row>
    <row r="333" spans="4:4" s="1" customFormat="1">
      <c r="D333" s="4"/>
    </row>
    <row r="334" spans="4:4" s="1" customFormat="1">
      <c r="D334" s="4"/>
    </row>
    <row r="335" spans="4:4" s="1" customFormat="1">
      <c r="D335" s="4"/>
    </row>
    <row r="336" spans="4:4" s="1" customFormat="1">
      <c r="D336" s="4"/>
    </row>
    <row r="337" spans="4:4" s="1" customFormat="1">
      <c r="D337" s="4"/>
    </row>
    <row r="338" spans="4:4" s="1" customFormat="1">
      <c r="D338" s="4"/>
    </row>
    <row r="339" spans="4:4" s="1" customFormat="1">
      <c r="D339" s="4"/>
    </row>
    <row r="340" spans="4:4" s="1" customFormat="1">
      <c r="D340" s="4"/>
    </row>
    <row r="341" spans="4:4" s="1" customFormat="1">
      <c r="D341" s="4"/>
    </row>
    <row r="342" spans="4:4" s="1" customFormat="1">
      <c r="D342" s="4"/>
    </row>
    <row r="343" spans="4:4" s="1" customFormat="1">
      <c r="D343" s="4"/>
    </row>
  </sheetData>
  <mergeCells count="2">
    <mergeCell ref="A2:H2"/>
    <mergeCell ref="A1:H1"/>
  </mergeCells>
  <phoneticPr fontId="0" type="noConversion"/>
  <printOptions horizontalCentered="1"/>
  <pageMargins left="0.19685039370078741" right="0.19685039370078741" top="0.43307086614173229" bottom="0.43307086614173229" header="0.31496062992125984" footer="0.31496062992125984"/>
  <pageSetup paperSize="9" scale="90" firstPageNumber="2" orientation="portrait" useFirstPageNumber="1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8"/>
  <sheetViews>
    <sheetView workbookViewId="0">
      <selection activeCell="I2" sqref="I1:I65536"/>
    </sheetView>
  </sheetViews>
  <sheetFormatPr defaultColWidth="11.42578125" defaultRowHeight="12.75"/>
  <cols>
    <col min="1" max="2" width="4.28515625" style="11" customWidth="1"/>
    <col min="3" max="3" width="5.5703125" style="11" customWidth="1"/>
    <col min="4" max="4" width="5.28515625" style="12" hidden="1" customWidth="1"/>
    <col min="5" max="5" width="45" customWidth="1"/>
    <col min="6" max="6" width="13.140625" customWidth="1"/>
    <col min="7" max="7" width="11.85546875" customWidth="1"/>
    <col min="8" max="8" width="13.5703125" customWidth="1"/>
    <col min="9" max="9" width="24.7109375" customWidth="1"/>
    <col min="10" max="10" width="8.85546875" customWidth="1"/>
  </cols>
  <sheetData>
    <row r="1" spans="1:10" s="1" customFormat="1" ht="31.5" customHeight="1">
      <c r="A1" s="321" t="s">
        <v>100</v>
      </c>
      <c r="B1" s="326"/>
      <c r="C1" s="326"/>
      <c r="D1" s="326"/>
      <c r="E1" s="326"/>
      <c r="F1" s="322"/>
      <c r="G1" s="322"/>
      <c r="H1" s="322"/>
    </row>
    <row r="2" spans="1:10" s="1" customFormat="1" ht="27" customHeight="1">
      <c r="A2" s="43" t="s">
        <v>3</v>
      </c>
      <c r="B2" s="43" t="s">
        <v>2</v>
      </c>
      <c r="C2" s="43" t="s">
        <v>1</v>
      </c>
      <c r="D2" s="43" t="s">
        <v>4</v>
      </c>
      <c r="E2" s="44" t="s">
        <v>60</v>
      </c>
      <c r="F2" s="263" t="s">
        <v>204</v>
      </c>
      <c r="G2" s="263" t="s">
        <v>212</v>
      </c>
      <c r="H2" s="263" t="s">
        <v>213</v>
      </c>
      <c r="I2" s="151"/>
      <c r="J2" s="151"/>
    </row>
    <row r="3" spans="1:10" s="1" customFormat="1" ht="9.75" customHeight="1">
      <c r="A3" s="167"/>
      <c r="B3" s="167"/>
      <c r="C3" s="167"/>
      <c r="D3" s="167"/>
      <c r="E3" s="168"/>
      <c r="F3" s="169"/>
      <c r="G3" s="169"/>
      <c r="H3" s="169"/>
      <c r="I3" s="151"/>
      <c r="J3" s="151"/>
    </row>
    <row r="4" spans="1:10" s="1" customFormat="1" ht="14.25" customHeight="1">
      <c r="A4" s="170">
        <v>3</v>
      </c>
      <c r="B4" s="171"/>
      <c r="C4" s="171"/>
      <c r="D4" s="172"/>
      <c r="E4" s="173" t="s">
        <v>47</v>
      </c>
      <c r="F4" s="79">
        <f>F5+F13+F48+F58</f>
        <v>1322930000</v>
      </c>
      <c r="G4" s="79">
        <f>G5+G13+G48+G58</f>
        <v>107615000</v>
      </c>
      <c r="H4" s="251">
        <f>H5+H13+H48+H58</f>
        <v>1430545000</v>
      </c>
      <c r="I4" s="14"/>
      <c r="J4" s="14"/>
    </row>
    <row r="5" spans="1:10" s="1" customFormat="1" ht="13.5" customHeight="1">
      <c r="A5" s="64"/>
      <c r="B5" s="65">
        <v>31</v>
      </c>
      <c r="C5" s="65"/>
      <c r="D5" s="66"/>
      <c r="E5" s="67" t="s">
        <v>48</v>
      </c>
      <c r="F5" s="68">
        <f>F6+F8+F10</f>
        <v>93159600</v>
      </c>
      <c r="G5" s="68">
        <f>G6+G8+G10</f>
        <v>-4341100</v>
      </c>
      <c r="H5" s="76">
        <f>H6+H8+H10</f>
        <v>88818500</v>
      </c>
      <c r="I5" s="2"/>
      <c r="J5" s="2"/>
    </row>
    <row r="6" spans="1:10" s="268" customFormat="1">
      <c r="A6" s="75"/>
      <c r="B6" s="75"/>
      <c r="C6" s="75">
        <v>311</v>
      </c>
      <c r="D6" s="70"/>
      <c r="E6" s="71" t="s">
        <v>185</v>
      </c>
      <c r="F6" s="266">
        <f>SUM(F7:F7)</f>
        <v>77708800</v>
      </c>
      <c r="G6" s="266">
        <f>SUM(G7:G7)</f>
        <v>-1913700</v>
      </c>
      <c r="H6" s="266">
        <f>SUM(H7:H7)</f>
        <v>75795100</v>
      </c>
      <c r="I6" s="267"/>
      <c r="J6" s="267"/>
    </row>
    <row r="7" spans="1:10" s="268" customFormat="1" hidden="1">
      <c r="A7" s="75"/>
      <c r="B7" s="75"/>
      <c r="C7" s="75"/>
      <c r="D7" s="70">
        <v>3111</v>
      </c>
      <c r="E7" s="71" t="s">
        <v>215</v>
      </c>
      <c r="F7" s="90">
        <v>77708800</v>
      </c>
      <c r="G7" s="90">
        <f>H7-F7</f>
        <v>-1913700</v>
      </c>
      <c r="H7" s="300">
        <v>75795100</v>
      </c>
      <c r="I7" s="269">
        <f>F4-I5-F48+F54-F59-F26-F28-F36</f>
        <v>168078000</v>
      </c>
      <c r="J7" s="269">
        <f>H4-J5-H48+H54-H59-H26-H28-H36</f>
        <v>162258000</v>
      </c>
    </row>
    <row r="8" spans="1:10" s="268" customFormat="1">
      <c r="A8" s="75"/>
      <c r="B8" s="75"/>
      <c r="C8" s="75">
        <v>312</v>
      </c>
      <c r="D8" s="70"/>
      <c r="E8" s="71" t="s">
        <v>49</v>
      </c>
      <c r="F8" s="90">
        <f>F9</f>
        <v>2085000</v>
      </c>
      <c r="G8" s="90">
        <f>G9</f>
        <v>-582500</v>
      </c>
      <c r="H8" s="90">
        <f>H9</f>
        <v>1502500</v>
      </c>
      <c r="I8" s="269"/>
      <c r="J8" s="269"/>
    </row>
    <row r="9" spans="1:10" s="268" customFormat="1" hidden="1">
      <c r="A9" s="75"/>
      <c r="B9" s="75"/>
      <c r="C9" s="75"/>
      <c r="D9" s="70">
        <v>3121</v>
      </c>
      <c r="E9" s="71" t="s">
        <v>216</v>
      </c>
      <c r="F9" s="90">
        <v>2085000</v>
      </c>
      <c r="G9" s="90">
        <f>H9-F9</f>
        <v>-582500</v>
      </c>
      <c r="H9" s="300">
        <v>1502500</v>
      </c>
      <c r="I9" s="270"/>
      <c r="J9" s="270"/>
    </row>
    <row r="10" spans="1:10" s="268" customFormat="1">
      <c r="A10" s="75"/>
      <c r="B10" s="75"/>
      <c r="C10" s="75">
        <v>313</v>
      </c>
      <c r="D10" s="70"/>
      <c r="E10" s="71" t="s">
        <v>217</v>
      </c>
      <c r="F10" s="90">
        <f>F11+F12</f>
        <v>13365800</v>
      </c>
      <c r="G10" s="90">
        <f>G11+G12</f>
        <v>-1844900</v>
      </c>
      <c r="H10" s="90">
        <f>H11+H12</f>
        <v>11520900</v>
      </c>
      <c r="I10" s="269"/>
      <c r="J10" s="269"/>
    </row>
    <row r="11" spans="1:10" s="18" customFormat="1" hidden="1">
      <c r="A11" s="64"/>
      <c r="B11" s="69"/>
      <c r="C11" s="69"/>
      <c r="D11" s="70">
        <v>3132</v>
      </c>
      <c r="E11" s="71" t="s">
        <v>170</v>
      </c>
      <c r="F11" s="90">
        <v>12044800</v>
      </c>
      <c r="G11" s="90">
        <f>H11-F11</f>
        <v>-1812400</v>
      </c>
      <c r="H11" s="300">
        <v>10232400</v>
      </c>
      <c r="I11" s="186"/>
      <c r="J11" s="186"/>
    </row>
    <row r="12" spans="1:10" s="18" customFormat="1" hidden="1">
      <c r="A12" s="64"/>
      <c r="B12" s="69"/>
      <c r="C12" s="69"/>
      <c r="D12" s="70">
        <v>3133</v>
      </c>
      <c r="E12" s="71" t="s">
        <v>171</v>
      </c>
      <c r="F12" s="90">
        <v>1321000</v>
      </c>
      <c r="G12" s="90">
        <f>H12-F12</f>
        <v>-32500</v>
      </c>
      <c r="H12" s="300">
        <v>1288500</v>
      </c>
      <c r="I12" s="74"/>
      <c r="J12" s="74"/>
    </row>
    <row r="13" spans="1:10" s="18" customFormat="1" ht="13.5" customHeight="1">
      <c r="A13" s="64"/>
      <c r="B13" s="64">
        <v>32</v>
      </c>
      <c r="C13" s="69"/>
      <c r="D13" s="72"/>
      <c r="E13" s="187" t="s">
        <v>5</v>
      </c>
      <c r="F13" s="68">
        <f>F14+F18+F23+F41</f>
        <v>543193400</v>
      </c>
      <c r="G13" s="68">
        <f>G14+G18+G23+G41</f>
        <v>92571100</v>
      </c>
      <c r="H13" s="76">
        <f>H14+H18+H23+H41</f>
        <v>635764500</v>
      </c>
      <c r="I13" s="74"/>
      <c r="J13" s="74"/>
    </row>
    <row r="14" spans="1:10" s="98" customFormat="1">
      <c r="A14" s="75"/>
      <c r="B14" s="75"/>
      <c r="C14" s="75">
        <v>321</v>
      </c>
      <c r="D14" s="70"/>
      <c r="E14" s="188" t="s">
        <v>8</v>
      </c>
      <c r="F14" s="266">
        <f>F15+F16+F17</f>
        <v>4640400</v>
      </c>
      <c r="G14" s="266">
        <f>G15+G16+G17</f>
        <v>-876900</v>
      </c>
      <c r="H14" s="266">
        <f>H15+H16+H17</f>
        <v>3763500</v>
      </c>
      <c r="I14" s="266"/>
      <c r="J14" s="266"/>
    </row>
    <row r="15" spans="1:10" s="98" customFormat="1" hidden="1">
      <c r="A15" s="75"/>
      <c r="B15" s="75"/>
      <c r="C15" s="75"/>
      <c r="D15" s="70">
        <v>3211</v>
      </c>
      <c r="E15" s="188" t="s">
        <v>218</v>
      </c>
      <c r="F15" s="90">
        <v>1450000</v>
      </c>
      <c r="G15" s="90">
        <f>H15-F15</f>
        <v>-568000</v>
      </c>
      <c r="H15" s="90">
        <v>882000</v>
      </c>
      <c r="I15" s="266"/>
      <c r="J15" s="266"/>
    </row>
    <row r="16" spans="1:10" s="98" customFormat="1" hidden="1">
      <c r="A16" s="75"/>
      <c r="B16" s="75"/>
      <c r="C16" s="75"/>
      <c r="D16" s="70">
        <v>3212</v>
      </c>
      <c r="E16" s="188" t="s">
        <v>219</v>
      </c>
      <c r="F16" s="90">
        <v>2518400</v>
      </c>
      <c r="G16" s="90">
        <f>H16-F16</f>
        <v>-158900</v>
      </c>
      <c r="H16" s="300">
        <v>2359500</v>
      </c>
      <c r="I16" s="266"/>
      <c r="J16" s="266"/>
    </row>
    <row r="17" spans="1:10" s="98" customFormat="1" hidden="1">
      <c r="A17" s="75"/>
      <c r="B17" s="75"/>
      <c r="C17" s="75"/>
      <c r="D17" s="191" t="s">
        <v>7</v>
      </c>
      <c r="E17" s="188" t="s">
        <v>220</v>
      </c>
      <c r="F17" s="90">
        <v>672000</v>
      </c>
      <c r="G17" s="90">
        <f>H17-F17</f>
        <v>-150000</v>
      </c>
      <c r="H17" s="90">
        <v>522000</v>
      </c>
      <c r="I17" s="271"/>
      <c r="J17" s="271"/>
    </row>
    <row r="18" spans="1:10" s="98" customFormat="1">
      <c r="A18" s="75"/>
      <c r="B18" s="75"/>
      <c r="C18" s="75">
        <v>322</v>
      </c>
      <c r="D18" s="191"/>
      <c r="E18" s="192" t="s">
        <v>50</v>
      </c>
      <c r="F18" s="266">
        <f>SUM(F19:F22)</f>
        <v>12975000</v>
      </c>
      <c r="G18" s="266">
        <f>SUM(G19:G22)</f>
        <v>45000</v>
      </c>
      <c r="H18" s="266">
        <f>SUM(H19:H22)</f>
        <v>13020000</v>
      </c>
    </row>
    <row r="19" spans="1:10" s="98" customFormat="1" hidden="1">
      <c r="A19" s="75"/>
      <c r="B19" s="75"/>
      <c r="C19" s="75"/>
      <c r="D19" s="191">
        <v>3221</v>
      </c>
      <c r="E19" s="71" t="s">
        <v>75</v>
      </c>
      <c r="F19" s="90">
        <v>1940000</v>
      </c>
      <c r="G19" s="90">
        <f>H19-F19</f>
        <v>-120000</v>
      </c>
      <c r="H19" s="90">
        <v>1820000</v>
      </c>
    </row>
    <row r="20" spans="1:10" s="98" customFormat="1" hidden="1">
      <c r="A20" s="75"/>
      <c r="B20" s="75"/>
      <c r="C20" s="75"/>
      <c r="D20" s="191">
        <v>3223</v>
      </c>
      <c r="E20" s="71" t="s">
        <v>221</v>
      </c>
      <c r="F20" s="90">
        <v>10145000</v>
      </c>
      <c r="G20" s="90">
        <f>H20-F20</f>
        <v>475000</v>
      </c>
      <c r="H20" s="90">
        <v>10620000</v>
      </c>
    </row>
    <row r="21" spans="1:10" s="98" customFormat="1" hidden="1">
      <c r="A21" s="75"/>
      <c r="B21" s="75"/>
      <c r="C21" s="75"/>
      <c r="D21" s="191" t="s">
        <v>9</v>
      </c>
      <c r="E21" s="192" t="s">
        <v>222</v>
      </c>
      <c r="F21" s="193">
        <v>570000</v>
      </c>
      <c r="G21" s="90">
        <f>H21-F21</f>
        <v>-280000</v>
      </c>
      <c r="H21" s="193">
        <v>290000</v>
      </c>
    </row>
    <row r="22" spans="1:10" s="98" customFormat="1" hidden="1">
      <c r="A22" s="75"/>
      <c r="B22" s="75"/>
      <c r="C22" s="75"/>
      <c r="D22" s="191">
        <v>3227</v>
      </c>
      <c r="E22" s="71" t="s">
        <v>172</v>
      </c>
      <c r="F22" s="193">
        <v>320000</v>
      </c>
      <c r="G22" s="90">
        <f>H22-F22</f>
        <v>-30000</v>
      </c>
      <c r="H22" s="193">
        <v>290000</v>
      </c>
    </row>
    <row r="23" spans="1:10" s="98" customFormat="1">
      <c r="A23" s="75"/>
      <c r="B23" s="75"/>
      <c r="C23" s="75">
        <v>323</v>
      </c>
      <c r="D23" s="272"/>
      <c r="E23" s="192" t="s">
        <v>10</v>
      </c>
      <c r="F23" s="266">
        <f>F24+F25+F31+F32+F33+F34+F35+F39+F40</f>
        <v>520565000</v>
      </c>
      <c r="G23" s="266">
        <f>G24+G25+G31+G32+G33+G34+G35+G39+G40</f>
        <v>93943000</v>
      </c>
      <c r="H23" s="266">
        <f>H24+H25+H31+H32+H33+H34+H35+H39+H40</f>
        <v>614508000</v>
      </c>
    </row>
    <row r="24" spans="1:10" s="98" customFormat="1" hidden="1">
      <c r="A24" s="75"/>
      <c r="B24" s="75"/>
      <c r="C24" s="75"/>
      <c r="D24" s="70">
        <v>3231</v>
      </c>
      <c r="E24" s="71" t="s">
        <v>223</v>
      </c>
      <c r="F24" s="90">
        <v>6084000</v>
      </c>
      <c r="G24" s="90">
        <f>H24-F24</f>
        <v>-1580000</v>
      </c>
      <c r="H24" s="117">
        <v>4504000</v>
      </c>
    </row>
    <row r="25" spans="1:10" s="98" customFormat="1" hidden="1">
      <c r="A25" s="75"/>
      <c r="B25" s="75"/>
      <c r="C25" s="75"/>
      <c r="D25" s="70">
        <v>3232</v>
      </c>
      <c r="E25" s="192" t="s">
        <v>11</v>
      </c>
      <c r="F25" s="266">
        <f>SUM(F26:F30)</f>
        <v>486560000</v>
      </c>
      <c r="G25" s="266">
        <f>SUM(G26:G30)</f>
        <v>99900000</v>
      </c>
      <c r="H25" s="269">
        <f>SUM(H26:H30)</f>
        <v>586460000</v>
      </c>
    </row>
    <row r="26" spans="1:10" s="98" customFormat="1" hidden="1">
      <c r="A26" s="75"/>
      <c r="B26" s="75"/>
      <c r="C26" s="75"/>
      <c r="D26" s="70"/>
      <c r="E26" s="71" t="s">
        <v>76</v>
      </c>
      <c r="F26" s="90">
        <v>350000000</v>
      </c>
      <c r="G26" s="90">
        <f t="shared" ref="G26:G34" si="0">H26-F26</f>
        <v>35000000</v>
      </c>
      <c r="H26" s="117">
        <v>385000000</v>
      </c>
    </row>
    <row r="27" spans="1:10" s="98" customFormat="1" hidden="1">
      <c r="A27" s="75"/>
      <c r="B27" s="75"/>
      <c r="C27" s="75"/>
      <c r="D27" s="70"/>
      <c r="E27" s="71" t="s">
        <v>224</v>
      </c>
      <c r="F27" s="90">
        <v>1500000</v>
      </c>
      <c r="G27" s="90">
        <f t="shared" si="0"/>
        <v>0</v>
      </c>
      <c r="H27" s="117">
        <v>1500000</v>
      </c>
    </row>
    <row r="28" spans="1:10" s="98" customFormat="1" hidden="1">
      <c r="A28" s="75"/>
      <c r="B28" s="75"/>
      <c r="C28" s="75"/>
      <c r="D28" s="70"/>
      <c r="E28" s="71" t="s">
        <v>225</v>
      </c>
      <c r="F28" s="90">
        <v>120000000</v>
      </c>
      <c r="G28" s="90">
        <f t="shared" si="0"/>
        <v>65000000</v>
      </c>
      <c r="H28" s="117">
        <v>185000000</v>
      </c>
    </row>
    <row r="29" spans="1:10" s="98" customFormat="1" hidden="1">
      <c r="A29" s="75"/>
      <c r="B29" s="75"/>
      <c r="C29" s="75"/>
      <c r="D29" s="70"/>
      <c r="E29" s="71" t="s">
        <v>226</v>
      </c>
      <c r="F29" s="90"/>
      <c r="G29" s="90">
        <f t="shared" si="0"/>
        <v>0</v>
      </c>
      <c r="H29" s="117"/>
    </row>
    <row r="30" spans="1:10" s="98" customFormat="1" hidden="1">
      <c r="A30" s="75"/>
      <c r="B30" s="75"/>
      <c r="C30" s="75"/>
      <c r="D30" s="70"/>
      <c r="E30" s="71" t="s">
        <v>77</v>
      </c>
      <c r="F30" s="90">
        <v>15060000</v>
      </c>
      <c r="G30" s="90">
        <f t="shared" si="0"/>
        <v>-100000</v>
      </c>
      <c r="H30" s="117">
        <v>14960000</v>
      </c>
    </row>
    <row r="31" spans="1:10" s="98" customFormat="1" hidden="1">
      <c r="A31" s="75"/>
      <c r="B31" s="75"/>
      <c r="C31" s="75"/>
      <c r="D31" s="70">
        <v>3233</v>
      </c>
      <c r="E31" s="188" t="s">
        <v>78</v>
      </c>
      <c r="F31" s="90">
        <v>2310000</v>
      </c>
      <c r="G31" s="90">
        <f t="shared" si="0"/>
        <v>0</v>
      </c>
      <c r="H31" s="117">
        <v>2310000</v>
      </c>
    </row>
    <row r="32" spans="1:10" s="98" customFormat="1" hidden="1">
      <c r="A32" s="75"/>
      <c r="B32" s="75"/>
      <c r="C32" s="75"/>
      <c r="D32" s="70">
        <v>3234</v>
      </c>
      <c r="E32" s="188" t="s">
        <v>79</v>
      </c>
      <c r="F32" s="90">
        <v>6390000</v>
      </c>
      <c r="G32" s="90">
        <f t="shared" si="0"/>
        <v>-75000</v>
      </c>
      <c r="H32" s="117">
        <v>6315000</v>
      </c>
    </row>
    <row r="33" spans="1:8" s="98" customFormat="1" hidden="1">
      <c r="A33" s="75"/>
      <c r="B33" s="75"/>
      <c r="C33" s="75"/>
      <c r="D33" s="70">
        <v>3235</v>
      </c>
      <c r="E33" s="188" t="s">
        <v>227</v>
      </c>
      <c r="F33" s="90">
        <v>2450000</v>
      </c>
      <c r="G33" s="90">
        <f t="shared" si="0"/>
        <v>50000</v>
      </c>
      <c r="H33" s="117">
        <v>2500000</v>
      </c>
    </row>
    <row r="34" spans="1:8" s="98" customFormat="1" hidden="1">
      <c r="A34" s="75"/>
      <c r="B34" s="75"/>
      <c r="C34" s="75"/>
      <c r="D34" s="70">
        <v>3236</v>
      </c>
      <c r="E34" s="188" t="s">
        <v>80</v>
      </c>
      <c r="F34" s="90">
        <v>900000</v>
      </c>
      <c r="G34" s="90">
        <f t="shared" si="0"/>
        <v>0</v>
      </c>
      <c r="H34" s="117">
        <v>900000</v>
      </c>
    </row>
    <row r="35" spans="1:8" s="98" customFormat="1" hidden="1">
      <c r="A35" s="75"/>
      <c r="B35" s="75"/>
      <c r="C35" s="75"/>
      <c r="D35" s="70">
        <v>3237</v>
      </c>
      <c r="E35" s="192" t="s">
        <v>81</v>
      </c>
      <c r="F35" s="266">
        <f>SUM(F36:F38)</f>
        <v>11903000</v>
      </c>
      <c r="G35" s="266">
        <f>SUM(G36:G38)</f>
        <v>-4313000</v>
      </c>
      <c r="H35" s="269">
        <f>SUM(H36:H38)</f>
        <v>7590000</v>
      </c>
    </row>
    <row r="36" spans="1:8" s="98" customFormat="1" hidden="1">
      <c r="A36" s="75"/>
      <c r="B36" s="75"/>
      <c r="C36" s="75"/>
      <c r="D36" s="70"/>
      <c r="E36" s="71" t="s">
        <v>228</v>
      </c>
      <c r="F36" s="90">
        <v>9500000</v>
      </c>
      <c r="G36" s="90">
        <f>H36-F36</f>
        <v>-4500000</v>
      </c>
      <c r="H36" s="117">
        <v>5000000</v>
      </c>
    </row>
    <row r="37" spans="1:8" s="98" customFormat="1" hidden="1">
      <c r="A37" s="75"/>
      <c r="B37" s="75"/>
      <c r="C37" s="75"/>
      <c r="D37" s="70"/>
      <c r="E37" s="71" t="s">
        <v>96</v>
      </c>
      <c r="F37" s="90">
        <v>2003000</v>
      </c>
      <c r="G37" s="90">
        <f>H37-F37</f>
        <v>207000</v>
      </c>
      <c r="H37" s="117">
        <v>2210000</v>
      </c>
    </row>
    <row r="38" spans="1:8" s="98" customFormat="1" hidden="1">
      <c r="A38" s="75"/>
      <c r="B38" s="75"/>
      <c r="C38" s="75"/>
      <c r="D38" s="70"/>
      <c r="E38" s="71" t="s">
        <v>229</v>
      </c>
      <c r="F38" s="90">
        <v>400000</v>
      </c>
      <c r="G38" s="90">
        <f>H38-F38</f>
        <v>-20000</v>
      </c>
      <c r="H38" s="117">
        <v>380000</v>
      </c>
    </row>
    <row r="39" spans="1:8" s="98" customFormat="1" hidden="1">
      <c r="A39" s="75"/>
      <c r="B39" s="75"/>
      <c r="C39" s="75"/>
      <c r="D39" s="70">
        <v>3238</v>
      </c>
      <c r="E39" s="192" t="s">
        <v>230</v>
      </c>
      <c r="F39" s="90"/>
      <c r="G39" s="90">
        <f>H39-F39</f>
        <v>0</v>
      </c>
      <c r="H39" s="273"/>
    </row>
    <row r="40" spans="1:8" s="98" customFormat="1" ht="13.5" hidden="1" customHeight="1">
      <c r="A40" s="75"/>
      <c r="B40" s="75"/>
      <c r="C40" s="75"/>
      <c r="D40" s="70">
        <v>3239</v>
      </c>
      <c r="E40" s="192" t="s">
        <v>82</v>
      </c>
      <c r="F40" s="90">
        <v>3968000</v>
      </c>
      <c r="G40" s="90">
        <f>H40-F40</f>
        <v>-39000</v>
      </c>
      <c r="H40" s="117">
        <v>3929000</v>
      </c>
    </row>
    <row r="41" spans="1:8" s="98" customFormat="1" ht="13.5" customHeight="1">
      <c r="A41" s="75"/>
      <c r="B41" s="75"/>
      <c r="C41" s="75">
        <v>329</v>
      </c>
      <c r="D41" s="70"/>
      <c r="E41" s="71" t="s">
        <v>52</v>
      </c>
      <c r="F41" s="266">
        <f>SUM(F42:F47)</f>
        <v>5013000</v>
      </c>
      <c r="G41" s="266">
        <f>SUM(G42:G47)</f>
        <v>-540000</v>
      </c>
      <c r="H41" s="269">
        <f>SUM(H42:H47)</f>
        <v>4473000</v>
      </c>
    </row>
    <row r="42" spans="1:8" s="18" customFormat="1" ht="15" hidden="1" customHeight="1">
      <c r="A42" s="69"/>
      <c r="B42" s="69"/>
      <c r="C42" s="69"/>
      <c r="D42" s="195">
        <v>3291</v>
      </c>
      <c r="E42" s="197" t="s">
        <v>83</v>
      </c>
      <c r="F42" s="80">
        <v>345000</v>
      </c>
      <c r="G42" s="90">
        <f t="shared" ref="G42:G47" si="1">H42-F42</f>
        <v>0</v>
      </c>
      <c r="H42" s="109">
        <v>345000</v>
      </c>
    </row>
    <row r="43" spans="1:8" s="18" customFormat="1" ht="13.5" hidden="1" customHeight="1">
      <c r="A43" s="69"/>
      <c r="B43" s="69"/>
      <c r="C43" s="69"/>
      <c r="D43" s="195">
        <v>3292</v>
      </c>
      <c r="E43" s="77" t="s">
        <v>84</v>
      </c>
      <c r="F43" s="80">
        <v>1240000</v>
      </c>
      <c r="G43" s="90">
        <f t="shared" si="1"/>
        <v>-540000</v>
      </c>
      <c r="H43" s="109">
        <v>700000</v>
      </c>
    </row>
    <row r="44" spans="1:8" s="18" customFormat="1" ht="13.5" hidden="1" customHeight="1">
      <c r="A44" s="69"/>
      <c r="B44" s="69"/>
      <c r="C44" s="69"/>
      <c r="D44" s="195">
        <v>3293</v>
      </c>
      <c r="E44" s="77" t="s">
        <v>85</v>
      </c>
      <c r="F44" s="80">
        <v>345000</v>
      </c>
      <c r="G44" s="90">
        <f t="shared" si="1"/>
        <v>-15000</v>
      </c>
      <c r="H44" s="109">
        <v>330000</v>
      </c>
    </row>
    <row r="45" spans="1:8" s="18" customFormat="1" ht="13.5" hidden="1" customHeight="1">
      <c r="A45" s="69"/>
      <c r="B45" s="69"/>
      <c r="C45" s="69"/>
      <c r="D45" s="195">
        <v>3294</v>
      </c>
      <c r="E45" s="77" t="s">
        <v>86</v>
      </c>
      <c r="F45" s="80">
        <v>106000</v>
      </c>
      <c r="G45" s="90">
        <f t="shared" si="1"/>
        <v>70000</v>
      </c>
      <c r="H45" s="109">
        <v>176000</v>
      </c>
    </row>
    <row r="46" spans="1:8" s="18" customFormat="1" ht="13.5" hidden="1" customHeight="1">
      <c r="A46" s="69"/>
      <c r="B46" s="69"/>
      <c r="C46" s="69"/>
      <c r="D46" s="195">
        <v>3295</v>
      </c>
      <c r="E46" s="77" t="s">
        <v>173</v>
      </c>
      <c r="F46" s="80">
        <v>320000</v>
      </c>
      <c r="G46" s="90">
        <f t="shared" si="1"/>
        <v>120000</v>
      </c>
      <c r="H46" s="109">
        <v>440000</v>
      </c>
    </row>
    <row r="47" spans="1:8" s="18" customFormat="1" ht="13.5" hidden="1" customHeight="1">
      <c r="A47" s="69"/>
      <c r="B47" s="69"/>
      <c r="C47" s="69"/>
      <c r="D47" s="195">
        <v>3299</v>
      </c>
      <c r="E47" s="71" t="s">
        <v>87</v>
      </c>
      <c r="F47" s="80">
        <v>2657000</v>
      </c>
      <c r="G47" s="90">
        <f t="shared" si="1"/>
        <v>-175000</v>
      </c>
      <c r="H47" s="109">
        <v>2482000</v>
      </c>
    </row>
    <row r="48" spans="1:8" s="18" customFormat="1" ht="13.5" customHeight="1">
      <c r="A48" s="69"/>
      <c r="B48" s="64">
        <v>34</v>
      </c>
      <c r="C48" s="69"/>
      <c r="D48" s="194"/>
      <c r="E48" s="187" t="s">
        <v>12</v>
      </c>
      <c r="F48" s="68">
        <f>F49+F53</f>
        <v>435627000</v>
      </c>
      <c r="G48" s="68">
        <f>G49+G53</f>
        <v>-17065000</v>
      </c>
      <c r="H48" s="76">
        <f>H49+H53</f>
        <v>418562000</v>
      </c>
    </row>
    <row r="49" spans="1:8" s="98" customFormat="1" ht="13.5" customHeight="1">
      <c r="A49" s="75"/>
      <c r="B49" s="75"/>
      <c r="C49" s="75">
        <v>342</v>
      </c>
      <c r="D49" s="272"/>
      <c r="E49" s="192" t="s">
        <v>186</v>
      </c>
      <c r="F49" s="266">
        <f>F50</f>
        <v>396050000</v>
      </c>
      <c r="G49" s="266">
        <f>G50</f>
        <v>-35300000</v>
      </c>
      <c r="H49" s="266">
        <f>H50</f>
        <v>360750000</v>
      </c>
    </row>
    <row r="50" spans="1:8" s="98" customFormat="1" ht="26.25" hidden="1" customHeight="1">
      <c r="A50" s="75"/>
      <c r="B50" s="75"/>
      <c r="C50" s="75"/>
      <c r="D50" s="191" t="s">
        <v>51</v>
      </c>
      <c r="E50" s="274" t="s">
        <v>231</v>
      </c>
      <c r="F50" s="266">
        <f>F51+F52</f>
        <v>396050000</v>
      </c>
      <c r="G50" s="266">
        <f>G51+G52</f>
        <v>-35300000</v>
      </c>
      <c r="H50" s="266">
        <f>H51+H52</f>
        <v>360750000</v>
      </c>
    </row>
    <row r="51" spans="1:8" s="98" customFormat="1" ht="13.5" hidden="1" customHeight="1">
      <c r="A51" s="75"/>
      <c r="B51" s="75"/>
      <c r="C51" s="75"/>
      <c r="D51" s="191"/>
      <c r="E51" s="275" t="s">
        <v>232</v>
      </c>
      <c r="F51" s="90">
        <v>347150000</v>
      </c>
      <c r="G51" s="90">
        <f>H51-F51</f>
        <v>-35300000</v>
      </c>
      <c r="H51" s="90">
        <v>311850000</v>
      </c>
    </row>
    <row r="52" spans="1:8" s="98" customFormat="1" ht="13.5" hidden="1" customHeight="1">
      <c r="A52" s="75"/>
      <c r="B52" s="75"/>
      <c r="C52" s="75"/>
      <c r="D52" s="191"/>
      <c r="E52" s="275" t="s">
        <v>233</v>
      </c>
      <c r="F52" s="90">
        <v>48900000</v>
      </c>
      <c r="G52" s="90">
        <f>H52-F52</f>
        <v>0</v>
      </c>
      <c r="H52" s="90">
        <v>48900000</v>
      </c>
    </row>
    <row r="53" spans="1:8" s="98" customFormat="1" ht="13.5" customHeight="1">
      <c r="A53" s="75"/>
      <c r="B53" s="75"/>
      <c r="C53" s="75">
        <v>343</v>
      </c>
      <c r="D53" s="70"/>
      <c r="E53" s="71" t="s">
        <v>61</v>
      </c>
      <c r="F53" s="266">
        <f>SUM(F54:F57)</f>
        <v>39577000</v>
      </c>
      <c r="G53" s="266">
        <f>SUM(G54:G57)</f>
        <v>18235000</v>
      </c>
      <c r="H53" s="266">
        <f>SUM(H54:H57)</f>
        <v>57812000</v>
      </c>
    </row>
    <row r="54" spans="1:8" s="18" customFormat="1" ht="13.5" hidden="1" customHeight="1">
      <c r="A54" s="69"/>
      <c r="B54" s="69"/>
      <c r="C54" s="69"/>
      <c r="D54" s="75">
        <v>3431</v>
      </c>
      <c r="E54" s="197" t="s">
        <v>88</v>
      </c>
      <c r="F54" s="80">
        <v>275000</v>
      </c>
      <c r="G54" s="90">
        <f>H54-F54</f>
        <v>0</v>
      </c>
      <c r="H54" s="80">
        <v>275000</v>
      </c>
    </row>
    <row r="55" spans="1:8" s="18" customFormat="1" ht="27" hidden="1" customHeight="1">
      <c r="A55" s="69"/>
      <c r="B55" s="69"/>
      <c r="C55" s="69"/>
      <c r="D55" s="75">
        <v>3432</v>
      </c>
      <c r="E55" s="197" t="s">
        <v>174</v>
      </c>
      <c r="F55" s="80">
        <v>2000000</v>
      </c>
      <c r="G55" s="90">
        <f>H55-F55</f>
        <v>7000000</v>
      </c>
      <c r="H55" s="80">
        <v>9000000</v>
      </c>
    </row>
    <row r="56" spans="1:8" s="18" customFormat="1" ht="13.5" hidden="1" customHeight="1">
      <c r="A56" s="69"/>
      <c r="B56" s="69"/>
      <c r="C56" s="69"/>
      <c r="D56" s="75">
        <v>3433</v>
      </c>
      <c r="E56" s="197" t="s">
        <v>89</v>
      </c>
      <c r="F56" s="80">
        <v>12302000</v>
      </c>
      <c r="G56" s="90">
        <f>H56-F56</f>
        <v>235000</v>
      </c>
      <c r="H56" s="109">
        <v>12537000</v>
      </c>
    </row>
    <row r="57" spans="1:8" s="18" customFormat="1" ht="13.5" hidden="1" customHeight="1">
      <c r="A57" s="69"/>
      <c r="B57" s="69"/>
      <c r="C57" s="69"/>
      <c r="D57" s="75">
        <v>3434</v>
      </c>
      <c r="E57" s="197" t="s">
        <v>90</v>
      </c>
      <c r="F57" s="80">
        <v>25000000</v>
      </c>
      <c r="G57" s="90">
        <f>H57-F57</f>
        <v>11000000</v>
      </c>
      <c r="H57" s="80">
        <v>36000000</v>
      </c>
    </row>
    <row r="58" spans="1:8" s="18" customFormat="1" ht="13.5" customHeight="1">
      <c r="A58" s="69"/>
      <c r="B58" s="65">
        <v>38</v>
      </c>
      <c r="C58" s="69"/>
      <c r="D58" s="194"/>
      <c r="E58" s="198" t="s">
        <v>53</v>
      </c>
      <c r="F58" s="76">
        <f>F59+F61</f>
        <v>250950000</v>
      </c>
      <c r="G58" s="76">
        <f>G59+G61</f>
        <v>36450000</v>
      </c>
      <c r="H58" s="76">
        <f>H59+H61</f>
        <v>287400000</v>
      </c>
    </row>
    <row r="59" spans="1:8" s="280" customFormat="1" ht="13.5" customHeight="1">
      <c r="A59" s="276"/>
      <c r="B59" s="276"/>
      <c r="C59" s="277">
        <v>382</v>
      </c>
      <c r="D59" s="278"/>
      <c r="E59" s="279" t="s">
        <v>65</v>
      </c>
      <c r="F59" s="90">
        <f>F60</f>
        <v>240000000</v>
      </c>
      <c r="G59" s="90">
        <f>G60</f>
        <v>35000000</v>
      </c>
      <c r="H59" s="90">
        <f>H60</f>
        <v>275000000</v>
      </c>
    </row>
    <row r="60" spans="1:8" s="280" customFormat="1" ht="13.5" hidden="1" customHeight="1">
      <c r="A60" s="276"/>
      <c r="B60" s="276"/>
      <c r="C60" s="277"/>
      <c r="D60" s="281">
        <v>3821</v>
      </c>
      <c r="E60" s="279" t="s">
        <v>64</v>
      </c>
      <c r="F60" s="90">
        <v>240000000</v>
      </c>
      <c r="G60" s="90">
        <f>H60-F60</f>
        <v>35000000</v>
      </c>
      <c r="H60" s="117">
        <v>275000000</v>
      </c>
    </row>
    <row r="61" spans="1:8" s="98" customFormat="1" ht="13.5" customHeight="1">
      <c r="A61" s="75"/>
      <c r="B61" s="75"/>
      <c r="C61" s="75">
        <v>383</v>
      </c>
      <c r="D61" s="272"/>
      <c r="E61" s="188" t="s">
        <v>54</v>
      </c>
      <c r="F61" s="266">
        <f>SUM(F62:F62)</f>
        <v>10950000</v>
      </c>
      <c r="G61" s="266">
        <f>SUM(G62:G62)</f>
        <v>1450000</v>
      </c>
      <c r="H61" s="266">
        <f>SUM(H62:H62)</f>
        <v>12400000</v>
      </c>
    </row>
    <row r="62" spans="1:8" s="18" customFormat="1" ht="13.5" hidden="1" customHeight="1">
      <c r="A62" s="69"/>
      <c r="B62" s="69"/>
      <c r="C62" s="69"/>
      <c r="D62" s="70">
        <v>3831</v>
      </c>
      <c r="E62" s="188" t="s">
        <v>91</v>
      </c>
      <c r="F62" s="80">
        <v>10950000</v>
      </c>
      <c r="G62" s="90">
        <f>H62-F62</f>
        <v>1450000</v>
      </c>
      <c r="H62" s="80">
        <v>12400000</v>
      </c>
    </row>
    <row r="63" spans="1:8" s="18" customFormat="1" ht="24" customHeight="1">
      <c r="A63" s="170">
        <v>4</v>
      </c>
      <c r="B63" s="171"/>
      <c r="C63" s="171"/>
      <c r="D63" s="172"/>
      <c r="E63" s="173" t="s">
        <v>55</v>
      </c>
      <c r="F63" s="79">
        <f>F64+F69</f>
        <v>1267770000</v>
      </c>
      <c r="G63" s="79">
        <f>G64+G69</f>
        <v>220385000</v>
      </c>
      <c r="H63" s="251">
        <f>H64+H69</f>
        <v>1488155000</v>
      </c>
    </row>
    <row r="64" spans="1:8" s="18" customFormat="1" ht="13.5" customHeight="1">
      <c r="A64" s="69"/>
      <c r="B64" s="64">
        <v>41</v>
      </c>
      <c r="C64" s="64"/>
      <c r="D64" s="199"/>
      <c r="E64" s="190" t="s">
        <v>13</v>
      </c>
      <c r="F64" s="68">
        <f>F65+F67</f>
        <v>117200000</v>
      </c>
      <c r="G64" s="68">
        <f>G65+G67</f>
        <v>-200000</v>
      </c>
      <c r="H64" s="68">
        <f>H65+H67</f>
        <v>117000000</v>
      </c>
    </row>
    <row r="65" spans="1:8" s="98" customFormat="1" ht="13.5" customHeight="1">
      <c r="A65" s="75"/>
      <c r="B65" s="75"/>
      <c r="C65" s="75">
        <v>411</v>
      </c>
      <c r="D65" s="272"/>
      <c r="E65" s="188" t="s">
        <v>97</v>
      </c>
      <c r="F65" s="266">
        <f>F66</f>
        <v>115000000</v>
      </c>
      <c r="G65" s="266">
        <f>G66</f>
        <v>0</v>
      </c>
      <c r="H65" s="266">
        <f>H66</f>
        <v>115000000</v>
      </c>
    </row>
    <row r="66" spans="1:8" s="98" customFormat="1" ht="13.5" hidden="1" customHeight="1">
      <c r="A66" s="75"/>
      <c r="B66" s="75"/>
      <c r="C66" s="75"/>
      <c r="D66" s="70">
        <v>4111</v>
      </c>
      <c r="E66" s="71" t="s">
        <v>45</v>
      </c>
      <c r="F66" s="90">
        <v>115000000</v>
      </c>
      <c r="G66" s="90">
        <f>H66-F66</f>
        <v>0</v>
      </c>
      <c r="H66" s="90">
        <v>115000000</v>
      </c>
    </row>
    <row r="67" spans="1:8" s="98" customFormat="1" ht="13.5" customHeight="1">
      <c r="A67" s="75"/>
      <c r="B67" s="75"/>
      <c r="C67" s="75">
        <v>412</v>
      </c>
      <c r="D67" s="272"/>
      <c r="E67" s="188" t="s">
        <v>56</v>
      </c>
      <c r="F67" s="90">
        <f>SUM(F68:F68)</f>
        <v>2200000</v>
      </c>
      <c r="G67" s="90">
        <f>SUM(G68:G68)</f>
        <v>-200000</v>
      </c>
      <c r="H67" s="90">
        <f>SUM(H68:H68)</f>
        <v>2000000</v>
      </c>
    </row>
    <row r="68" spans="1:8" s="18" customFormat="1" ht="13.5" hidden="1" customHeight="1">
      <c r="A68" s="69"/>
      <c r="B68" s="64"/>
      <c r="C68" s="64"/>
      <c r="D68" s="189" t="s">
        <v>14</v>
      </c>
      <c r="E68" s="73" t="s">
        <v>92</v>
      </c>
      <c r="F68" s="80">
        <v>2200000</v>
      </c>
      <c r="G68" s="90">
        <f>H68-F68</f>
        <v>-200000</v>
      </c>
      <c r="H68" s="80">
        <v>2000000</v>
      </c>
    </row>
    <row r="69" spans="1:8" s="18" customFormat="1">
      <c r="A69" s="69"/>
      <c r="B69" s="64">
        <v>42</v>
      </c>
      <c r="C69" s="69"/>
      <c r="D69" s="194"/>
      <c r="E69" s="190" t="s">
        <v>15</v>
      </c>
      <c r="F69" s="68">
        <f>F70+F74+F79+F81</f>
        <v>1150570000</v>
      </c>
      <c r="G69" s="68">
        <f>G70+G74+G79+G81</f>
        <v>220585000</v>
      </c>
      <c r="H69" s="76">
        <f>H70+H74+H79+H81</f>
        <v>1371155000</v>
      </c>
    </row>
    <row r="70" spans="1:8" s="98" customFormat="1">
      <c r="A70" s="75"/>
      <c r="B70" s="75"/>
      <c r="C70" s="75">
        <v>421</v>
      </c>
      <c r="D70" s="272"/>
      <c r="E70" s="188" t="s">
        <v>16</v>
      </c>
      <c r="F70" s="266">
        <f>F71+F72+F73</f>
        <v>1137670000</v>
      </c>
      <c r="G70" s="266">
        <f>G71+G72+G73</f>
        <v>216635000</v>
      </c>
      <c r="H70" s="266">
        <f>H71+H72+H73</f>
        <v>1354305000</v>
      </c>
    </row>
    <row r="71" spans="1:8" s="98" customFormat="1" hidden="1">
      <c r="A71" s="75"/>
      <c r="B71" s="75"/>
      <c r="C71" s="75"/>
      <c r="D71" s="191" t="s">
        <v>17</v>
      </c>
      <c r="E71" s="192" t="s">
        <v>234</v>
      </c>
      <c r="F71" s="90">
        <v>4000000</v>
      </c>
      <c r="G71" s="90">
        <f>H71-F71</f>
        <v>0</v>
      </c>
      <c r="H71" s="90">
        <v>4000000</v>
      </c>
    </row>
    <row r="72" spans="1:8" s="98" customFormat="1" hidden="1">
      <c r="A72" s="75"/>
      <c r="B72" s="75"/>
      <c r="C72" s="75"/>
      <c r="D72" s="191" t="s">
        <v>18</v>
      </c>
      <c r="E72" s="192" t="s">
        <v>235</v>
      </c>
      <c r="F72" s="117">
        <v>1128770000</v>
      </c>
      <c r="G72" s="90">
        <f>H72-F72</f>
        <v>216635000</v>
      </c>
      <c r="H72" s="117">
        <v>1345405000</v>
      </c>
    </row>
    <row r="73" spans="1:8" s="98" customFormat="1" hidden="1">
      <c r="A73" s="75"/>
      <c r="B73" s="75"/>
      <c r="C73" s="75"/>
      <c r="D73" s="191" t="s">
        <v>20</v>
      </c>
      <c r="E73" s="192" t="s">
        <v>93</v>
      </c>
      <c r="F73" s="90">
        <v>4900000</v>
      </c>
      <c r="G73" s="90">
        <f>H73-F73</f>
        <v>0</v>
      </c>
      <c r="H73" s="117">
        <v>4900000</v>
      </c>
    </row>
    <row r="74" spans="1:8" s="98" customFormat="1">
      <c r="A74" s="75"/>
      <c r="B74" s="75"/>
      <c r="C74" s="75">
        <v>422</v>
      </c>
      <c r="D74" s="272"/>
      <c r="E74" s="188" t="s">
        <v>23</v>
      </c>
      <c r="F74" s="266">
        <f>SUM(F75:F78)</f>
        <v>7600000</v>
      </c>
      <c r="G74" s="266">
        <f>SUM(G75:G78)</f>
        <v>620000</v>
      </c>
      <c r="H74" s="266">
        <f>SUM(H75:H78)</f>
        <v>8220000</v>
      </c>
    </row>
    <row r="75" spans="1:8" s="98" customFormat="1" hidden="1">
      <c r="A75" s="75"/>
      <c r="B75" s="75"/>
      <c r="C75" s="75"/>
      <c r="D75" s="282" t="s">
        <v>21</v>
      </c>
      <c r="E75" s="283" t="s">
        <v>236</v>
      </c>
      <c r="F75" s="90">
        <v>3300000</v>
      </c>
      <c r="G75" s="90">
        <f>H75-F75</f>
        <v>-380000</v>
      </c>
      <c r="H75" s="90">
        <v>2920000</v>
      </c>
    </row>
    <row r="76" spans="1:8" s="98" customFormat="1" hidden="1">
      <c r="A76" s="75"/>
      <c r="B76" s="75"/>
      <c r="C76" s="75"/>
      <c r="D76" s="191" t="s">
        <v>22</v>
      </c>
      <c r="E76" s="192" t="s">
        <v>237</v>
      </c>
      <c r="F76" s="90">
        <v>300000</v>
      </c>
      <c r="G76" s="90">
        <f>H76-F76</f>
        <v>0</v>
      </c>
      <c r="H76" s="90">
        <v>300000</v>
      </c>
    </row>
    <row r="77" spans="1:8" s="98" customFormat="1" hidden="1">
      <c r="A77" s="75"/>
      <c r="B77" s="75"/>
      <c r="C77" s="75"/>
      <c r="D77" s="70">
        <v>4223</v>
      </c>
      <c r="E77" s="188" t="s">
        <v>238</v>
      </c>
      <c r="F77" s="90">
        <v>200000</v>
      </c>
      <c r="G77" s="90">
        <f>H77-F77</f>
        <v>0</v>
      </c>
      <c r="H77" s="90">
        <v>200000</v>
      </c>
    </row>
    <row r="78" spans="1:8" s="98" customFormat="1" hidden="1">
      <c r="A78" s="75"/>
      <c r="B78" s="75"/>
      <c r="C78" s="75"/>
      <c r="D78" s="191" t="s">
        <v>24</v>
      </c>
      <c r="E78" s="283" t="s">
        <v>94</v>
      </c>
      <c r="F78" s="90">
        <v>3800000</v>
      </c>
      <c r="G78" s="90">
        <f>H78-F78</f>
        <v>1000000</v>
      </c>
      <c r="H78" s="90">
        <v>4800000</v>
      </c>
    </row>
    <row r="79" spans="1:8" s="98" customFormat="1">
      <c r="A79" s="75"/>
      <c r="B79" s="75"/>
      <c r="C79" s="75">
        <v>423</v>
      </c>
      <c r="D79" s="272"/>
      <c r="E79" s="188" t="s">
        <v>25</v>
      </c>
      <c r="F79" s="90">
        <f>F80</f>
        <v>1600000</v>
      </c>
      <c r="G79" s="90">
        <f>G80</f>
        <v>0</v>
      </c>
      <c r="H79" s="90">
        <f>H80</f>
        <v>1600000</v>
      </c>
    </row>
    <row r="80" spans="1:8" s="98" customFormat="1" hidden="1">
      <c r="A80" s="75"/>
      <c r="B80" s="75"/>
      <c r="C80" s="75"/>
      <c r="D80" s="191" t="s">
        <v>26</v>
      </c>
      <c r="E80" s="192" t="s">
        <v>239</v>
      </c>
      <c r="F80" s="90">
        <v>1600000</v>
      </c>
      <c r="G80" s="90">
        <f>H80-F80</f>
        <v>0</v>
      </c>
      <c r="H80" s="90">
        <v>1600000</v>
      </c>
    </row>
    <row r="81" spans="1:8" s="98" customFormat="1">
      <c r="A81" s="75"/>
      <c r="B81" s="75"/>
      <c r="C81" s="75">
        <v>426</v>
      </c>
      <c r="D81" s="284"/>
      <c r="E81" s="283" t="s">
        <v>27</v>
      </c>
      <c r="F81" s="90">
        <f>F82</f>
        <v>3700000</v>
      </c>
      <c r="G81" s="90">
        <f>G82</f>
        <v>3330000</v>
      </c>
      <c r="H81" s="90">
        <f>H82</f>
        <v>7030000</v>
      </c>
    </row>
    <row r="82" spans="1:8" s="18" customFormat="1" hidden="1">
      <c r="A82" s="69"/>
      <c r="B82" s="69"/>
      <c r="C82" s="64"/>
      <c r="D82" s="189" t="s">
        <v>57</v>
      </c>
      <c r="E82" s="73" t="s">
        <v>95</v>
      </c>
      <c r="F82" s="90">
        <v>3700000</v>
      </c>
      <c r="G82" s="90">
        <f>H82-F82</f>
        <v>3330000</v>
      </c>
      <c r="H82" s="90">
        <v>7030000</v>
      </c>
    </row>
    <row r="83" spans="1:8" s="18" customFormat="1" ht="11.25" customHeight="1">
      <c r="A83" s="69"/>
      <c r="B83" s="69"/>
      <c r="C83" s="69"/>
      <c r="D83" s="200"/>
      <c r="E83" s="201"/>
      <c r="F83" s="74"/>
      <c r="G83" s="74"/>
      <c r="H83" s="74"/>
    </row>
    <row r="84" spans="1:8" s="18" customFormat="1">
      <c r="A84" s="69"/>
      <c r="B84" s="69"/>
      <c r="C84" s="69"/>
      <c r="D84" s="69"/>
    </row>
    <row r="85" spans="1:8" s="1" customFormat="1">
      <c r="A85" s="11"/>
      <c r="B85" s="11"/>
      <c r="C85" s="11"/>
      <c r="D85" s="11"/>
    </row>
    <row r="86" spans="1:8" s="1" customFormat="1">
      <c r="A86" s="11"/>
      <c r="B86" s="11"/>
      <c r="C86" s="11"/>
      <c r="D86" s="11"/>
    </row>
    <row r="87" spans="1:8" s="1" customFormat="1">
      <c r="A87" s="11"/>
      <c r="B87" s="11"/>
      <c r="C87" s="11"/>
      <c r="D87" s="11"/>
    </row>
    <row r="88" spans="1:8" s="1" customFormat="1">
      <c r="A88" s="11"/>
      <c r="B88" s="11"/>
      <c r="C88" s="11"/>
      <c r="D88" s="11"/>
    </row>
    <row r="89" spans="1:8" s="1" customFormat="1" hidden="1">
      <c r="A89" s="11"/>
      <c r="B89" s="11"/>
      <c r="C89" s="11"/>
      <c r="D89" s="11"/>
      <c r="E89" s="1" t="s">
        <v>207</v>
      </c>
      <c r="F89" s="2">
        <f>F5+F16</f>
        <v>95678000</v>
      </c>
      <c r="G89" s="2"/>
      <c r="H89" s="2">
        <f>H5+H16</f>
        <v>91178000</v>
      </c>
    </row>
    <row r="90" spans="1:8" s="1" customFormat="1" hidden="1">
      <c r="A90" s="11"/>
      <c r="B90" s="11"/>
      <c r="C90" s="11"/>
      <c r="D90" s="11"/>
      <c r="E90" s="1" t="s">
        <v>208</v>
      </c>
      <c r="F90" s="2">
        <f>F49+F55+F56+F57</f>
        <v>435352000</v>
      </c>
      <c r="G90" s="2"/>
      <c r="H90" s="2">
        <f>H49+H55+H56+H57</f>
        <v>418287000</v>
      </c>
    </row>
    <row r="91" spans="1:8" s="1" customFormat="1" hidden="1">
      <c r="A91" s="11"/>
      <c r="B91" s="11"/>
      <c r="C91" s="11"/>
      <c r="D91" s="11"/>
      <c r="E91" s="1" t="s">
        <v>209</v>
      </c>
      <c r="F91" s="2">
        <v>25250000</v>
      </c>
      <c r="G91" s="2"/>
      <c r="H91" s="2">
        <f>H68+H71+H73+H74+H79+H81</f>
        <v>27750000</v>
      </c>
    </row>
    <row r="92" spans="1:8" s="1" customFormat="1" hidden="1">
      <c r="A92" s="11"/>
      <c r="B92" s="11"/>
      <c r="C92" s="11"/>
      <c r="D92" s="11"/>
    </row>
    <row r="93" spans="1:8" s="1" customFormat="1" hidden="1">
      <c r="A93" s="11"/>
      <c r="B93" s="11"/>
      <c r="C93" s="11"/>
      <c r="D93" s="11"/>
    </row>
    <row r="94" spans="1:8" s="1" customFormat="1">
      <c r="A94" s="11"/>
      <c r="B94" s="11"/>
      <c r="C94" s="11"/>
      <c r="D94" s="11"/>
    </row>
    <row r="95" spans="1:8" s="1" customFormat="1">
      <c r="A95" s="11"/>
      <c r="B95" s="11"/>
      <c r="C95" s="11"/>
      <c r="D95" s="11"/>
    </row>
    <row r="96" spans="1:8" s="1" customFormat="1">
      <c r="A96" s="11"/>
      <c r="B96" s="11"/>
      <c r="C96" s="11"/>
      <c r="D96" s="11"/>
      <c r="H96" s="249"/>
    </row>
    <row r="97" spans="1:9" s="1" customFormat="1">
      <c r="A97" s="11"/>
      <c r="B97" s="11"/>
      <c r="C97" s="11"/>
      <c r="D97" s="11"/>
      <c r="H97" s="249"/>
    </row>
    <row r="98" spans="1:9" s="1" customFormat="1">
      <c r="A98" s="11"/>
      <c r="B98" s="11"/>
      <c r="C98" s="11"/>
      <c r="D98" s="11"/>
      <c r="H98" s="249"/>
    </row>
    <row r="99" spans="1:9" s="1" customFormat="1">
      <c r="A99" s="11"/>
      <c r="B99" s="11"/>
      <c r="C99" s="11"/>
      <c r="D99" s="11"/>
      <c r="H99" s="249"/>
    </row>
    <row r="100" spans="1:9" s="1" customFormat="1">
      <c r="A100" s="11"/>
      <c r="B100" s="11"/>
      <c r="C100" s="11"/>
      <c r="D100" s="11"/>
      <c r="H100" s="249"/>
    </row>
    <row r="101" spans="1:9" s="1" customFormat="1">
      <c r="A101" s="11"/>
      <c r="B101" s="11"/>
      <c r="C101" s="11"/>
      <c r="D101" s="11"/>
      <c r="H101" s="249"/>
      <c r="I101" s="250"/>
    </row>
    <row r="102" spans="1:9" s="1" customFormat="1">
      <c r="A102" s="11"/>
      <c r="B102" s="11"/>
      <c r="C102" s="11"/>
      <c r="D102" s="11"/>
    </row>
    <row r="103" spans="1:9" s="1" customFormat="1">
      <c r="A103" s="11"/>
      <c r="B103" s="11"/>
      <c r="C103" s="11"/>
      <c r="D103" s="11"/>
    </row>
    <row r="104" spans="1:9" s="1" customFormat="1">
      <c r="A104" s="11"/>
      <c r="B104" s="11"/>
      <c r="C104" s="11"/>
      <c r="D104" s="11"/>
    </row>
    <row r="105" spans="1:9" s="1" customFormat="1">
      <c r="A105" s="11"/>
      <c r="B105" s="11"/>
      <c r="C105" s="11"/>
      <c r="D105" s="11"/>
    </row>
    <row r="106" spans="1:9" s="1" customFormat="1">
      <c r="A106" s="11"/>
      <c r="B106" s="11"/>
      <c r="C106" s="11"/>
      <c r="D106" s="11"/>
    </row>
    <row r="107" spans="1:9" s="1" customFormat="1">
      <c r="A107" s="11"/>
      <c r="B107" s="11"/>
      <c r="C107" s="11"/>
      <c r="D107" s="11"/>
    </row>
    <row r="108" spans="1:9" s="1" customFormat="1">
      <c r="A108" s="11"/>
      <c r="B108" s="11"/>
      <c r="C108" s="11"/>
      <c r="D108" s="11"/>
    </row>
    <row r="109" spans="1:9" s="1" customFormat="1">
      <c r="A109" s="11"/>
      <c r="B109" s="11"/>
      <c r="C109" s="11"/>
      <c r="D109" s="11"/>
    </row>
    <row r="110" spans="1:9" s="1" customFormat="1">
      <c r="A110" s="11"/>
      <c r="B110" s="11"/>
      <c r="C110" s="11"/>
      <c r="D110" s="11"/>
    </row>
    <row r="111" spans="1:9" s="1" customFormat="1">
      <c r="A111" s="11"/>
      <c r="B111" s="11"/>
      <c r="C111" s="11"/>
      <c r="D111" s="11"/>
    </row>
    <row r="112" spans="1:9" s="1" customFormat="1">
      <c r="A112" s="11"/>
      <c r="B112" s="11"/>
      <c r="C112" s="11"/>
      <c r="D112" s="11"/>
    </row>
    <row r="113" spans="1:4" s="1" customFormat="1">
      <c r="A113" s="11"/>
      <c r="B113" s="11"/>
      <c r="C113" s="11"/>
      <c r="D113" s="11"/>
    </row>
    <row r="114" spans="1:4" s="1" customFormat="1">
      <c r="A114" s="11"/>
      <c r="B114" s="11"/>
      <c r="C114" s="11"/>
      <c r="D114" s="11"/>
    </row>
    <row r="115" spans="1:4" s="1" customFormat="1">
      <c r="A115" s="11"/>
      <c r="B115" s="11"/>
      <c r="C115" s="11"/>
      <c r="D115" s="11"/>
    </row>
    <row r="116" spans="1:4" s="1" customFormat="1">
      <c r="A116" s="11"/>
      <c r="B116" s="11"/>
      <c r="C116" s="11"/>
      <c r="D116" s="11"/>
    </row>
    <row r="117" spans="1:4" s="1" customFormat="1">
      <c r="A117" s="11"/>
      <c r="B117" s="11"/>
      <c r="C117" s="11"/>
      <c r="D117" s="11"/>
    </row>
    <row r="118" spans="1:4" s="1" customFormat="1">
      <c r="A118" s="11"/>
      <c r="B118" s="11"/>
      <c r="C118" s="11"/>
      <c r="D118" s="11"/>
    </row>
    <row r="119" spans="1:4" s="1" customFormat="1">
      <c r="A119" s="11"/>
      <c r="B119" s="11"/>
      <c r="C119" s="11"/>
      <c r="D119" s="11"/>
    </row>
    <row r="120" spans="1:4" s="1" customFormat="1">
      <c r="A120" s="11"/>
      <c r="B120" s="11"/>
      <c r="C120" s="11"/>
      <c r="D120" s="11"/>
    </row>
    <row r="121" spans="1:4" s="1" customFormat="1">
      <c r="A121" s="11"/>
      <c r="B121" s="11"/>
      <c r="C121" s="11"/>
      <c r="D121" s="11"/>
    </row>
    <row r="122" spans="1:4" s="1" customFormat="1">
      <c r="A122" s="11"/>
      <c r="B122" s="11"/>
      <c r="C122" s="11"/>
      <c r="D122" s="11"/>
    </row>
    <row r="123" spans="1:4" s="1" customFormat="1">
      <c r="A123" s="11"/>
      <c r="B123" s="11"/>
      <c r="C123" s="11"/>
      <c r="D123" s="11"/>
    </row>
    <row r="124" spans="1:4" s="1" customFormat="1">
      <c r="A124" s="11"/>
      <c r="B124" s="11"/>
      <c r="C124" s="11"/>
      <c r="D124" s="11"/>
    </row>
    <row r="125" spans="1:4" s="1" customFormat="1">
      <c r="A125" s="11"/>
      <c r="B125" s="11"/>
      <c r="C125" s="11"/>
      <c r="D125" s="11"/>
    </row>
    <row r="126" spans="1:4" s="1" customFormat="1">
      <c r="A126" s="11"/>
      <c r="B126" s="11"/>
      <c r="C126" s="11"/>
      <c r="D126" s="11"/>
    </row>
    <row r="127" spans="1:4" s="1" customFormat="1">
      <c r="A127" s="11"/>
      <c r="B127" s="11"/>
      <c r="C127" s="11"/>
      <c r="D127" s="11"/>
    </row>
    <row r="128" spans="1:4" s="1" customFormat="1">
      <c r="A128" s="11"/>
      <c r="B128" s="11"/>
      <c r="C128" s="11"/>
      <c r="D128" s="11"/>
    </row>
    <row r="129" spans="1:4" s="1" customFormat="1">
      <c r="A129" s="11"/>
      <c r="B129" s="11"/>
      <c r="C129" s="11"/>
      <c r="D129" s="11"/>
    </row>
    <row r="130" spans="1:4" s="1" customFormat="1">
      <c r="A130" s="11"/>
      <c r="B130" s="11"/>
      <c r="C130" s="11"/>
      <c r="D130" s="11"/>
    </row>
    <row r="131" spans="1:4" s="1" customFormat="1">
      <c r="A131" s="11"/>
      <c r="B131" s="11"/>
      <c r="C131" s="11"/>
      <c r="D131" s="11"/>
    </row>
    <row r="132" spans="1:4" s="1" customFormat="1">
      <c r="A132" s="11"/>
      <c r="B132" s="11"/>
      <c r="C132" s="11"/>
      <c r="D132" s="11"/>
    </row>
    <row r="133" spans="1:4" s="1" customFormat="1">
      <c r="A133" s="11"/>
      <c r="B133" s="11"/>
      <c r="C133" s="11"/>
      <c r="D133" s="11"/>
    </row>
    <row r="134" spans="1:4" s="1" customFormat="1">
      <c r="A134" s="11"/>
      <c r="B134" s="11"/>
      <c r="C134" s="11"/>
      <c r="D134" s="11"/>
    </row>
    <row r="135" spans="1:4" s="1" customFormat="1">
      <c r="A135" s="11"/>
      <c r="B135" s="11"/>
      <c r="C135" s="11"/>
      <c r="D135" s="11"/>
    </row>
    <row r="136" spans="1:4" s="1" customFormat="1">
      <c r="A136" s="11"/>
      <c r="B136" s="11"/>
      <c r="C136" s="11"/>
      <c r="D136" s="11"/>
    </row>
    <row r="137" spans="1:4" s="1" customFormat="1">
      <c r="A137" s="11"/>
      <c r="B137" s="11"/>
      <c r="C137" s="11"/>
      <c r="D137" s="11"/>
    </row>
    <row r="138" spans="1:4" s="1" customFormat="1">
      <c r="A138" s="11"/>
      <c r="B138" s="11"/>
      <c r="C138" s="11"/>
      <c r="D138" s="11"/>
    </row>
    <row r="139" spans="1:4" s="1" customFormat="1">
      <c r="A139" s="11"/>
      <c r="B139" s="11"/>
      <c r="C139" s="11"/>
      <c r="D139" s="11"/>
    </row>
    <row r="140" spans="1:4" s="1" customFormat="1">
      <c r="A140" s="11"/>
      <c r="B140" s="11"/>
      <c r="C140" s="11"/>
      <c r="D140" s="11"/>
    </row>
    <row r="141" spans="1:4" s="1" customFormat="1">
      <c r="A141" s="11"/>
      <c r="B141" s="11"/>
      <c r="C141" s="11"/>
      <c r="D141" s="11"/>
    </row>
    <row r="142" spans="1:4" s="1" customFormat="1">
      <c r="A142" s="11"/>
      <c r="B142" s="11"/>
      <c r="C142" s="11"/>
      <c r="D142" s="11"/>
    </row>
    <row r="143" spans="1:4" s="1" customFormat="1">
      <c r="A143" s="11"/>
      <c r="B143" s="11"/>
      <c r="C143" s="11"/>
      <c r="D143" s="11"/>
    </row>
    <row r="144" spans="1:4" s="1" customFormat="1">
      <c r="A144" s="11"/>
      <c r="B144" s="11"/>
      <c r="C144" s="11"/>
      <c r="D144" s="11"/>
    </row>
    <row r="145" spans="1:4" s="1" customFormat="1">
      <c r="A145" s="11"/>
      <c r="B145" s="11"/>
      <c r="C145" s="11"/>
      <c r="D145" s="11"/>
    </row>
    <row r="146" spans="1:4" s="1" customFormat="1">
      <c r="A146" s="11"/>
      <c r="B146" s="11"/>
      <c r="C146" s="11"/>
      <c r="D146" s="11"/>
    </row>
    <row r="147" spans="1:4" s="1" customFormat="1">
      <c r="A147" s="11"/>
      <c r="B147" s="11"/>
      <c r="C147" s="11"/>
      <c r="D147" s="11"/>
    </row>
    <row r="148" spans="1:4" s="1" customFormat="1">
      <c r="A148" s="11"/>
      <c r="B148" s="11"/>
      <c r="C148" s="11"/>
      <c r="D148" s="11"/>
    </row>
    <row r="149" spans="1:4" s="1" customFormat="1">
      <c r="A149" s="11"/>
      <c r="B149" s="11"/>
      <c r="C149" s="11"/>
      <c r="D149" s="11"/>
    </row>
    <row r="150" spans="1:4" s="1" customFormat="1">
      <c r="A150" s="11"/>
      <c r="B150" s="11"/>
      <c r="C150" s="11"/>
      <c r="D150" s="11"/>
    </row>
    <row r="151" spans="1:4" s="1" customFormat="1">
      <c r="A151" s="11"/>
      <c r="B151" s="11"/>
      <c r="C151" s="11"/>
      <c r="D151" s="11"/>
    </row>
    <row r="152" spans="1:4" s="1" customFormat="1">
      <c r="A152" s="11"/>
      <c r="B152" s="11"/>
      <c r="C152" s="11"/>
      <c r="D152" s="11"/>
    </row>
    <row r="153" spans="1:4" s="1" customFormat="1">
      <c r="A153" s="11"/>
      <c r="B153" s="11"/>
      <c r="C153" s="11"/>
      <c r="D153" s="11"/>
    </row>
    <row r="154" spans="1:4" s="1" customFormat="1">
      <c r="A154" s="11"/>
      <c r="B154" s="11"/>
      <c r="C154" s="11"/>
      <c r="D154" s="11"/>
    </row>
    <row r="155" spans="1:4" s="1" customFormat="1">
      <c r="A155" s="11"/>
      <c r="B155" s="11"/>
      <c r="C155" s="11"/>
      <c r="D155" s="11"/>
    </row>
    <row r="156" spans="1:4" s="1" customFormat="1">
      <c r="A156" s="11"/>
      <c r="B156" s="11"/>
      <c r="C156" s="11"/>
      <c r="D156" s="11"/>
    </row>
    <row r="157" spans="1:4" s="1" customFormat="1">
      <c r="A157" s="11"/>
      <c r="B157" s="11"/>
      <c r="C157" s="11"/>
      <c r="D157" s="11"/>
    </row>
    <row r="158" spans="1:4" s="1" customFormat="1">
      <c r="A158" s="11"/>
      <c r="B158" s="11"/>
      <c r="C158" s="11"/>
      <c r="D158" s="11"/>
    </row>
    <row r="159" spans="1:4" s="1" customFormat="1">
      <c r="A159" s="11"/>
      <c r="B159" s="11"/>
      <c r="C159" s="11"/>
      <c r="D159" s="11"/>
    </row>
    <row r="160" spans="1:4" s="1" customFormat="1">
      <c r="A160" s="11"/>
      <c r="B160" s="11"/>
      <c r="C160" s="11"/>
      <c r="D160" s="11"/>
    </row>
    <row r="161" spans="1:4" s="1" customFormat="1">
      <c r="A161" s="11"/>
      <c r="B161" s="11"/>
      <c r="C161" s="11"/>
      <c r="D161" s="11"/>
    </row>
    <row r="162" spans="1:4" s="1" customFormat="1">
      <c r="A162" s="11"/>
      <c r="B162" s="11"/>
      <c r="C162" s="11"/>
      <c r="D162" s="11"/>
    </row>
    <row r="163" spans="1:4" s="1" customFormat="1">
      <c r="A163" s="11"/>
      <c r="B163" s="11"/>
      <c r="C163" s="11"/>
      <c r="D163" s="11"/>
    </row>
    <row r="164" spans="1:4" s="1" customFormat="1">
      <c r="A164" s="11"/>
      <c r="B164" s="11"/>
      <c r="C164" s="11"/>
      <c r="D164" s="11"/>
    </row>
    <row r="165" spans="1:4" s="1" customFormat="1">
      <c r="A165" s="11"/>
      <c r="B165" s="11"/>
      <c r="C165" s="11"/>
      <c r="D165" s="11"/>
    </row>
    <row r="166" spans="1:4" s="1" customFormat="1">
      <c r="A166" s="11"/>
      <c r="B166" s="11"/>
      <c r="C166" s="11"/>
      <c r="D166" s="11"/>
    </row>
    <row r="167" spans="1:4" s="1" customFormat="1">
      <c r="A167" s="11"/>
      <c r="B167" s="11"/>
      <c r="C167" s="11"/>
      <c r="D167" s="11"/>
    </row>
    <row r="168" spans="1:4" s="1" customFormat="1">
      <c r="A168" s="11"/>
      <c r="B168" s="11"/>
      <c r="C168" s="11"/>
      <c r="D168" s="11"/>
    </row>
    <row r="169" spans="1:4" s="1" customFormat="1">
      <c r="A169" s="11"/>
      <c r="B169" s="11"/>
      <c r="C169" s="11"/>
      <c r="D169" s="11"/>
    </row>
    <row r="170" spans="1:4" s="1" customFormat="1">
      <c r="A170" s="11"/>
      <c r="B170" s="11"/>
      <c r="C170" s="11"/>
      <c r="D170" s="11"/>
    </row>
    <row r="171" spans="1:4" s="1" customFormat="1">
      <c r="A171" s="11"/>
      <c r="B171" s="11"/>
      <c r="C171" s="11"/>
      <c r="D171" s="11"/>
    </row>
    <row r="172" spans="1:4" s="1" customFormat="1">
      <c r="A172" s="11"/>
      <c r="B172" s="11"/>
      <c r="C172" s="11"/>
      <c r="D172" s="11"/>
    </row>
    <row r="173" spans="1:4" s="1" customFormat="1">
      <c r="A173" s="11"/>
      <c r="B173" s="11"/>
      <c r="C173" s="11"/>
      <c r="D173" s="11"/>
    </row>
    <row r="174" spans="1:4" s="1" customFormat="1">
      <c r="A174" s="11"/>
      <c r="B174" s="11"/>
      <c r="C174" s="11"/>
      <c r="D174" s="11"/>
    </row>
    <row r="175" spans="1:4" s="1" customFormat="1">
      <c r="A175" s="11"/>
      <c r="B175" s="11"/>
      <c r="C175" s="11"/>
      <c r="D175" s="11"/>
    </row>
    <row r="176" spans="1:4" s="1" customFormat="1">
      <c r="A176" s="11"/>
      <c r="B176" s="11"/>
      <c r="C176" s="11"/>
      <c r="D176" s="11"/>
    </row>
    <row r="177" spans="1:4" s="1" customFormat="1">
      <c r="A177" s="11"/>
      <c r="B177" s="11"/>
      <c r="C177" s="11"/>
      <c r="D177" s="11"/>
    </row>
    <row r="178" spans="1:4" s="1" customFormat="1">
      <c r="A178" s="11"/>
      <c r="B178" s="11"/>
      <c r="C178" s="11"/>
      <c r="D178" s="11"/>
    </row>
    <row r="179" spans="1:4" s="1" customFormat="1">
      <c r="A179" s="11"/>
      <c r="B179" s="11"/>
      <c r="C179" s="11"/>
      <c r="D179" s="11"/>
    </row>
    <row r="180" spans="1:4" s="1" customFormat="1">
      <c r="A180" s="11"/>
      <c r="B180" s="11"/>
      <c r="C180" s="11"/>
      <c r="D180" s="11"/>
    </row>
    <row r="181" spans="1:4" s="1" customFormat="1">
      <c r="A181" s="11"/>
      <c r="B181" s="11"/>
      <c r="C181" s="11"/>
      <c r="D181" s="11"/>
    </row>
    <row r="182" spans="1:4" s="1" customFormat="1">
      <c r="A182" s="11"/>
      <c r="B182" s="11"/>
      <c r="C182" s="11"/>
      <c r="D182" s="11"/>
    </row>
    <row r="183" spans="1:4" s="1" customFormat="1">
      <c r="A183" s="11"/>
      <c r="B183" s="11"/>
      <c r="C183" s="11"/>
      <c r="D183" s="11"/>
    </row>
    <row r="184" spans="1:4" s="1" customFormat="1">
      <c r="A184" s="11"/>
      <c r="B184" s="11"/>
      <c r="C184" s="11"/>
      <c r="D184" s="11"/>
    </row>
    <row r="185" spans="1:4" s="1" customFormat="1">
      <c r="A185" s="11"/>
      <c r="B185" s="11"/>
      <c r="C185" s="11"/>
      <c r="D185" s="11"/>
    </row>
    <row r="186" spans="1:4" s="1" customFormat="1">
      <c r="A186" s="11"/>
      <c r="B186" s="11"/>
      <c r="C186" s="11"/>
      <c r="D186" s="11"/>
    </row>
    <row r="187" spans="1:4" s="1" customFormat="1">
      <c r="A187" s="11"/>
      <c r="B187" s="11"/>
      <c r="C187" s="11"/>
      <c r="D187" s="11"/>
    </row>
    <row r="188" spans="1:4" s="1" customFormat="1">
      <c r="A188" s="11"/>
      <c r="B188" s="11"/>
      <c r="C188" s="11"/>
      <c r="D188" s="11"/>
    </row>
    <row r="189" spans="1:4" s="1" customFormat="1">
      <c r="A189" s="11"/>
      <c r="B189" s="11"/>
      <c r="C189" s="11"/>
      <c r="D189" s="11"/>
    </row>
    <row r="190" spans="1:4" s="1" customFormat="1">
      <c r="A190" s="11"/>
      <c r="B190" s="11"/>
      <c r="C190" s="11"/>
      <c r="D190" s="11"/>
    </row>
    <row r="191" spans="1:4" s="1" customFormat="1">
      <c r="A191" s="11"/>
      <c r="B191" s="11"/>
      <c r="C191" s="11"/>
      <c r="D191" s="11"/>
    </row>
    <row r="192" spans="1:4" s="1" customFormat="1">
      <c r="A192" s="11"/>
      <c r="B192" s="11"/>
      <c r="C192" s="11"/>
      <c r="D192" s="11"/>
    </row>
    <row r="193" spans="1:4" s="1" customFormat="1">
      <c r="A193" s="11"/>
      <c r="B193" s="11"/>
      <c r="C193" s="11"/>
      <c r="D193" s="11"/>
    </row>
    <row r="194" spans="1:4" s="1" customFormat="1">
      <c r="A194" s="11"/>
      <c r="B194" s="11"/>
      <c r="C194" s="11"/>
      <c r="D194" s="11"/>
    </row>
    <row r="195" spans="1:4" s="1" customFormat="1">
      <c r="A195" s="11"/>
      <c r="B195" s="11"/>
      <c r="C195" s="11"/>
      <c r="D195" s="11"/>
    </row>
    <row r="196" spans="1:4" s="1" customFormat="1">
      <c r="A196" s="11"/>
      <c r="B196" s="11"/>
      <c r="C196" s="11"/>
      <c r="D196" s="11"/>
    </row>
    <row r="197" spans="1:4" s="1" customFormat="1">
      <c r="A197" s="11"/>
      <c r="B197" s="11"/>
      <c r="C197" s="11"/>
      <c r="D197" s="11"/>
    </row>
    <row r="198" spans="1:4" s="1" customFormat="1">
      <c r="A198" s="11"/>
      <c r="B198" s="11"/>
      <c r="C198" s="11"/>
      <c r="D198" s="11"/>
    </row>
    <row r="199" spans="1:4" s="1" customFormat="1">
      <c r="A199" s="11"/>
      <c r="B199" s="11"/>
      <c r="C199" s="11"/>
      <c r="D199" s="11"/>
    </row>
    <row r="200" spans="1:4" s="1" customFormat="1">
      <c r="A200" s="11"/>
      <c r="B200" s="11"/>
      <c r="C200" s="11"/>
      <c r="D200" s="11"/>
    </row>
    <row r="201" spans="1:4" s="1" customFormat="1">
      <c r="A201" s="11"/>
      <c r="B201" s="11"/>
      <c r="C201" s="11"/>
      <c r="D201" s="11"/>
    </row>
    <row r="202" spans="1:4" s="1" customFormat="1">
      <c r="A202" s="11"/>
      <c r="B202" s="11"/>
      <c r="C202" s="11"/>
      <c r="D202" s="11"/>
    </row>
    <row r="203" spans="1:4" s="1" customFormat="1">
      <c r="A203" s="11"/>
      <c r="B203" s="11"/>
      <c r="C203" s="11"/>
      <c r="D203" s="11"/>
    </row>
    <row r="204" spans="1:4" s="1" customFormat="1">
      <c r="A204" s="11"/>
      <c r="B204" s="11"/>
      <c r="C204" s="11"/>
      <c r="D204" s="11"/>
    </row>
    <row r="205" spans="1:4" s="1" customFormat="1">
      <c r="A205" s="11"/>
      <c r="B205" s="11"/>
      <c r="C205" s="11"/>
      <c r="D205" s="11"/>
    </row>
    <row r="206" spans="1:4" s="1" customFormat="1">
      <c r="A206" s="11"/>
      <c r="B206" s="11"/>
      <c r="C206" s="11"/>
      <c r="D206" s="11"/>
    </row>
    <row r="207" spans="1:4" s="1" customFormat="1">
      <c r="A207" s="11"/>
      <c r="B207" s="11"/>
      <c r="C207" s="11"/>
      <c r="D207" s="11"/>
    </row>
    <row r="208" spans="1:4" s="1" customFormat="1">
      <c r="A208" s="11"/>
      <c r="B208" s="11"/>
      <c r="C208" s="11"/>
      <c r="D208" s="11"/>
    </row>
    <row r="209" spans="1:4" s="1" customFormat="1">
      <c r="A209" s="11"/>
      <c r="B209" s="11"/>
      <c r="C209" s="11"/>
      <c r="D209" s="11"/>
    </row>
    <row r="210" spans="1:4" s="1" customFormat="1">
      <c r="A210" s="11"/>
      <c r="B210" s="11"/>
      <c r="C210" s="11"/>
      <c r="D210" s="11"/>
    </row>
    <row r="211" spans="1:4" s="1" customFormat="1">
      <c r="A211" s="11"/>
      <c r="B211" s="11"/>
      <c r="C211" s="11"/>
      <c r="D211" s="11"/>
    </row>
    <row r="212" spans="1:4" s="1" customFormat="1">
      <c r="A212" s="11"/>
      <c r="B212" s="11"/>
      <c r="C212" s="11"/>
      <c r="D212" s="11"/>
    </row>
    <row r="213" spans="1:4" s="1" customFormat="1">
      <c r="A213" s="11"/>
      <c r="B213" s="11"/>
      <c r="C213" s="11"/>
      <c r="D213" s="11"/>
    </row>
    <row r="214" spans="1:4" s="1" customFormat="1">
      <c r="A214" s="11"/>
      <c r="B214" s="11"/>
      <c r="C214" s="11"/>
      <c r="D214" s="11"/>
    </row>
    <row r="215" spans="1:4" s="1" customFormat="1">
      <c r="A215" s="11"/>
      <c r="B215" s="11"/>
      <c r="C215" s="11"/>
      <c r="D215" s="11"/>
    </row>
    <row r="216" spans="1:4" s="1" customFormat="1">
      <c r="A216" s="11"/>
      <c r="B216" s="11"/>
      <c r="C216" s="11"/>
      <c r="D216" s="11"/>
    </row>
    <row r="217" spans="1:4" s="1" customFormat="1">
      <c r="A217" s="11"/>
      <c r="B217" s="11"/>
      <c r="C217" s="11"/>
      <c r="D217" s="11"/>
    </row>
    <row r="218" spans="1:4" s="1" customFormat="1">
      <c r="A218" s="11"/>
      <c r="B218" s="11"/>
      <c r="C218" s="11"/>
      <c r="D218" s="11"/>
    </row>
    <row r="219" spans="1:4" s="1" customFormat="1">
      <c r="A219" s="11"/>
      <c r="B219" s="11"/>
      <c r="C219" s="11"/>
      <c r="D219" s="11"/>
    </row>
    <row r="220" spans="1:4" s="1" customFormat="1">
      <c r="A220" s="11"/>
      <c r="B220" s="11"/>
      <c r="C220" s="11"/>
      <c r="D220" s="11"/>
    </row>
    <row r="221" spans="1:4" s="1" customFormat="1">
      <c r="A221" s="11"/>
      <c r="B221" s="11"/>
      <c r="C221" s="11"/>
      <c r="D221" s="11"/>
    </row>
    <row r="222" spans="1:4" s="1" customFormat="1">
      <c r="A222" s="11"/>
      <c r="B222" s="11"/>
      <c r="C222" s="11"/>
      <c r="D222" s="11"/>
    </row>
    <row r="223" spans="1:4" s="1" customFormat="1">
      <c r="A223" s="11"/>
      <c r="B223" s="11"/>
      <c r="C223" s="11"/>
      <c r="D223" s="11"/>
    </row>
    <row r="224" spans="1:4" s="1" customFormat="1">
      <c r="A224" s="11"/>
      <c r="B224" s="11"/>
      <c r="C224" s="11"/>
      <c r="D224" s="11"/>
    </row>
    <row r="225" spans="1:4" s="1" customFormat="1">
      <c r="A225" s="11"/>
      <c r="B225" s="11"/>
      <c r="C225" s="11"/>
      <c r="D225" s="11"/>
    </row>
    <row r="226" spans="1:4" s="1" customFormat="1">
      <c r="A226" s="11"/>
      <c r="B226" s="11"/>
      <c r="C226" s="11"/>
      <c r="D226" s="11"/>
    </row>
    <row r="227" spans="1:4" s="1" customFormat="1">
      <c r="A227" s="11"/>
      <c r="B227" s="11"/>
      <c r="C227" s="11"/>
      <c r="D227" s="11"/>
    </row>
    <row r="228" spans="1:4" s="1" customFormat="1">
      <c r="A228" s="11"/>
      <c r="B228" s="11"/>
      <c r="C228" s="11"/>
      <c r="D228" s="11"/>
    </row>
    <row r="229" spans="1:4" s="1" customFormat="1">
      <c r="A229" s="11"/>
      <c r="B229" s="11"/>
      <c r="C229" s="11"/>
      <c r="D229" s="11"/>
    </row>
    <row r="230" spans="1:4" s="1" customFormat="1">
      <c r="A230" s="11"/>
      <c r="B230" s="11"/>
      <c r="C230" s="11"/>
      <c r="D230" s="11"/>
    </row>
    <row r="231" spans="1:4" s="1" customFormat="1">
      <c r="A231" s="11"/>
      <c r="B231" s="11"/>
      <c r="C231" s="11"/>
      <c r="D231" s="11"/>
    </row>
    <row r="232" spans="1:4" s="1" customFormat="1">
      <c r="A232" s="11"/>
      <c r="B232" s="11"/>
      <c r="C232" s="11"/>
      <c r="D232" s="11"/>
    </row>
    <row r="233" spans="1:4" s="1" customFormat="1">
      <c r="A233" s="11"/>
      <c r="B233" s="11"/>
      <c r="C233" s="11"/>
      <c r="D233" s="11"/>
    </row>
    <row r="234" spans="1:4" s="1" customFormat="1">
      <c r="A234" s="11"/>
      <c r="B234" s="11"/>
      <c r="C234" s="11"/>
      <c r="D234" s="11"/>
    </row>
    <row r="235" spans="1:4" s="1" customFormat="1">
      <c r="A235" s="11"/>
      <c r="B235" s="11"/>
      <c r="C235" s="11"/>
      <c r="D235" s="11"/>
    </row>
    <row r="236" spans="1:4" s="1" customFormat="1">
      <c r="A236" s="11"/>
      <c r="B236" s="11"/>
      <c r="C236" s="11"/>
      <c r="D236" s="11"/>
    </row>
    <row r="237" spans="1:4" s="1" customFormat="1">
      <c r="A237" s="11"/>
      <c r="B237" s="11"/>
      <c r="C237" s="11"/>
      <c r="D237" s="11"/>
    </row>
    <row r="238" spans="1:4" s="1" customFormat="1">
      <c r="A238" s="11"/>
      <c r="B238" s="11"/>
      <c r="C238" s="11"/>
      <c r="D238" s="11"/>
    </row>
    <row r="239" spans="1:4" s="1" customFormat="1">
      <c r="A239" s="11"/>
      <c r="B239" s="11"/>
      <c r="C239" s="11"/>
      <c r="D239" s="11"/>
    </row>
    <row r="240" spans="1:4" s="1" customFormat="1">
      <c r="A240" s="11"/>
      <c r="B240" s="11"/>
      <c r="C240" s="11"/>
      <c r="D240" s="11"/>
    </row>
    <row r="241" spans="1:4" s="1" customFormat="1">
      <c r="A241" s="11"/>
      <c r="B241" s="11"/>
      <c r="C241" s="11"/>
      <c r="D241" s="11"/>
    </row>
    <row r="242" spans="1:4" s="1" customFormat="1">
      <c r="A242" s="11"/>
      <c r="B242" s="11"/>
      <c r="C242" s="11"/>
      <c r="D242" s="11"/>
    </row>
    <row r="243" spans="1:4" s="1" customFormat="1">
      <c r="A243" s="11"/>
      <c r="B243" s="11"/>
      <c r="C243" s="11"/>
      <c r="D243" s="11"/>
    </row>
    <row r="244" spans="1:4" s="1" customFormat="1">
      <c r="A244" s="11"/>
      <c r="B244" s="11"/>
      <c r="C244" s="11"/>
      <c r="D244" s="11"/>
    </row>
    <row r="245" spans="1:4" s="1" customFormat="1">
      <c r="A245" s="11"/>
      <c r="B245" s="11"/>
      <c r="C245" s="11"/>
      <c r="D245" s="11"/>
    </row>
    <row r="246" spans="1:4" s="1" customFormat="1">
      <c r="A246" s="11"/>
      <c r="B246" s="11"/>
      <c r="C246" s="11"/>
      <c r="D246" s="11"/>
    </row>
    <row r="247" spans="1:4" s="1" customFormat="1">
      <c r="A247" s="11"/>
      <c r="B247" s="11"/>
      <c r="C247" s="11"/>
      <c r="D247" s="11"/>
    </row>
    <row r="248" spans="1:4" s="1" customFormat="1">
      <c r="A248" s="11"/>
      <c r="B248" s="11"/>
      <c r="C248" s="11"/>
      <c r="D248" s="11"/>
    </row>
    <row r="249" spans="1:4" s="1" customFormat="1">
      <c r="A249" s="11"/>
      <c r="B249" s="11"/>
      <c r="C249" s="11"/>
      <c r="D249" s="11"/>
    </row>
    <row r="250" spans="1:4" s="1" customFormat="1">
      <c r="A250" s="11"/>
      <c r="B250" s="11"/>
      <c r="C250" s="11"/>
      <c r="D250" s="11"/>
    </row>
    <row r="251" spans="1:4" s="1" customFormat="1">
      <c r="A251" s="11"/>
      <c r="B251" s="11"/>
      <c r="C251" s="11"/>
      <c r="D251" s="11"/>
    </row>
    <row r="252" spans="1:4" s="1" customFormat="1">
      <c r="A252" s="11"/>
      <c r="B252" s="11"/>
      <c r="C252" s="11"/>
      <c r="D252" s="11"/>
    </row>
    <row r="253" spans="1:4" s="1" customFormat="1">
      <c r="A253" s="11"/>
      <c r="B253" s="11"/>
      <c r="C253" s="11"/>
      <c r="D253" s="11"/>
    </row>
    <row r="254" spans="1:4" s="1" customFormat="1">
      <c r="A254" s="11"/>
      <c r="B254" s="11"/>
      <c r="C254" s="11"/>
      <c r="D254" s="11"/>
    </row>
    <row r="255" spans="1:4" s="1" customFormat="1">
      <c r="A255" s="11"/>
      <c r="B255" s="11"/>
      <c r="C255" s="11"/>
      <c r="D255" s="11"/>
    </row>
    <row r="256" spans="1:4" s="1" customFormat="1">
      <c r="A256" s="11"/>
      <c r="B256" s="11"/>
      <c r="C256" s="11"/>
      <c r="D256" s="11"/>
    </row>
    <row r="257" spans="1:4" s="1" customFormat="1">
      <c r="A257" s="11"/>
      <c r="B257" s="11"/>
      <c r="C257" s="11"/>
      <c r="D257" s="11"/>
    </row>
    <row r="258" spans="1:4" s="1" customFormat="1">
      <c r="A258" s="11"/>
      <c r="B258" s="11"/>
      <c r="C258" s="11"/>
      <c r="D258" s="11"/>
    </row>
    <row r="259" spans="1:4" s="1" customFormat="1">
      <c r="A259" s="11"/>
      <c r="B259" s="11"/>
      <c r="C259" s="11"/>
      <c r="D259" s="11"/>
    </row>
    <row r="260" spans="1:4" s="1" customFormat="1">
      <c r="A260" s="11"/>
      <c r="B260" s="11"/>
      <c r="C260" s="11"/>
      <c r="D260" s="11"/>
    </row>
    <row r="261" spans="1:4" s="1" customFormat="1">
      <c r="A261" s="11"/>
      <c r="B261" s="11"/>
      <c r="C261" s="11"/>
      <c r="D261" s="11"/>
    </row>
    <row r="262" spans="1:4" s="1" customFormat="1">
      <c r="A262" s="11"/>
      <c r="B262" s="11"/>
      <c r="C262" s="11"/>
      <c r="D262" s="11"/>
    </row>
    <row r="263" spans="1:4" s="1" customFormat="1">
      <c r="A263" s="11"/>
      <c r="B263" s="11"/>
      <c r="C263" s="11"/>
      <c r="D263" s="11"/>
    </row>
    <row r="264" spans="1:4" s="1" customFormat="1">
      <c r="A264" s="11"/>
      <c r="B264" s="11"/>
      <c r="C264" s="11"/>
      <c r="D264" s="11"/>
    </row>
    <row r="265" spans="1:4" s="1" customFormat="1">
      <c r="A265" s="11"/>
      <c r="B265" s="11"/>
      <c r="C265" s="11"/>
      <c r="D265" s="11"/>
    </row>
    <row r="266" spans="1:4" s="1" customFormat="1">
      <c r="A266" s="11"/>
      <c r="B266" s="11"/>
      <c r="C266" s="11"/>
      <c r="D266" s="11"/>
    </row>
    <row r="267" spans="1:4" s="1" customFormat="1">
      <c r="A267" s="11"/>
      <c r="B267" s="11"/>
      <c r="C267" s="11"/>
      <c r="D267" s="11"/>
    </row>
    <row r="268" spans="1:4" s="1" customFormat="1">
      <c r="A268" s="11"/>
      <c r="B268" s="11"/>
      <c r="C268" s="11"/>
      <c r="D268" s="11"/>
    </row>
    <row r="269" spans="1:4" s="1" customFormat="1">
      <c r="A269" s="11"/>
      <c r="B269" s="11"/>
      <c r="C269" s="11"/>
      <c r="D269" s="11"/>
    </row>
    <row r="270" spans="1:4" s="1" customFormat="1">
      <c r="A270" s="11"/>
      <c r="B270" s="11"/>
      <c r="C270" s="11"/>
      <c r="D270" s="11"/>
    </row>
    <row r="271" spans="1:4" s="1" customFormat="1">
      <c r="A271" s="11"/>
      <c r="B271" s="11"/>
      <c r="C271" s="11"/>
      <c r="D271" s="11"/>
    </row>
    <row r="272" spans="1:4" s="1" customFormat="1">
      <c r="A272" s="11"/>
      <c r="B272" s="11"/>
      <c r="C272" s="11"/>
      <c r="D272" s="11"/>
    </row>
    <row r="273" spans="1:4" s="1" customFormat="1">
      <c r="A273" s="11"/>
      <c r="B273" s="11"/>
      <c r="C273" s="11"/>
      <c r="D273" s="11"/>
    </row>
    <row r="274" spans="1:4" s="1" customFormat="1">
      <c r="A274" s="11"/>
      <c r="B274" s="11"/>
      <c r="C274" s="11"/>
      <c r="D274" s="11"/>
    </row>
    <row r="275" spans="1:4" s="1" customFormat="1">
      <c r="A275" s="11"/>
      <c r="B275" s="11"/>
      <c r="C275" s="11"/>
      <c r="D275" s="11"/>
    </row>
    <row r="276" spans="1:4" s="1" customFormat="1">
      <c r="A276" s="11"/>
      <c r="B276" s="11"/>
      <c r="C276" s="11"/>
      <c r="D276" s="11"/>
    </row>
    <row r="277" spans="1:4" s="1" customFormat="1">
      <c r="A277" s="11"/>
      <c r="B277" s="11"/>
      <c r="C277" s="11"/>
      <c r="D277" s="11"/>
    </row>
    <row r="278" spans="1:4" s="1" customFormat="1">
      <c r="A278" s="11"/>
      <c r="B278" s="11"/>
      <c r="C278" s="11"/>
      <c r="D278" s="11"/>
    </row>
    <row r="279" spans="1:4" s="1" customFormat="1">
      <c r="A279" s="11"/>
      <c r="B279" s="11"/>
      <c r="C279" s="11"/>
      <c r="D279" s="11"/>
    </row>
    <row r="280" spans="1:4" s="1" customFormat="1">
      <c r="A280" s="11"/>
      <c r="B280" s="11"/>
      <c r="C280" s="11"/>
      <c r="D280" s="11"/>
    </row>
    <row r="281" spans="1:4" s="1" customFormat="1">
      <c r="A281" s="11"/>
      <c r="B281" s="11"/>
      <c r="C281" s="11"/>
      <c r="D281" s="11"/>
    </row>
    <row r="282" spans="1:4" s="1" customFormat="1">
      <c r="A282" s="11"/>
      <c r="B282" s="11"/>
      <c r="C282" s="11"/>
      <c r="D282" s="11"/>
    </row>
    <row r="283" spans="1:4" s="1" customFormat="1">
      <c r="A283" s="11"/>
      <c r="B283" s="11"/>
      <c r="C283" s="11"/>
      <c r="D283" s="11"/>
    </row>
    <row r="284" spans="1:4" s="1" customFormat="1">
      <c r="A284" s="11"/>
      <c r="B284" s="11"/>
      <c r="C284" s="11"/>
      <c r="D284" s="11"/>
    </row>
    <row r="285" spans="1:4" s="1" customFormat="1">
      <c r="A285" s="11"/>
      <c r="B285" s="11"/>
      <c r="C285" s="11"/>
      <c r="D285" s="11"/>
    </row>
    <row r="286" spans="1:4" s="1" customFormat="1">
      <c r="A286" s="11"/>
      <c r="B286" s="11"/>
      <c r="C286" s="11"/>
      <c r="D286" s="11"/>
    </row>
    <row r="287" spans="1:4" s="1" customFormat="1">
      <c r="A287" s="11"/>
      <c r="B287" s="11"/>
      <c r="C287" s="11"/>
      <c r="D287" s="11"/>
    </row>
    <row r="288" spans="1:4" s="1" customFormat="1">
      <c r="A288" s="11"/>
      <c r="B288" s="11"/>
      <c r="C288" s="11"/>
      <c r="D288" s="11"/>
    </row>
  </sheetData>
  <mergeCells count="1">
    <mergeCell ref="A1:H1"/>
  </mergeCells>
  <phoneticPr fontId="0" type="noConversion"/>
  <printOptions horizontalCentered="1"/>
  <pageMargins left="0.19685039370078741" right="0.19685039370078741" top="0.43307086614173229" bottom="0.43307086614173229" header="0.31496062992125984" footer="0.31496062992125984"/>
  <pageSetup paperSize="9" scale="90" firstPageNumber="3" orientation="portrait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09"/>
  <sheetViews>
    <sheetView workbookViewId="0">
      <selection activeCell="L3" sqref="L3"/>
    </sheetView>
  </sheetViews>
  <sheetFormatPr defaultColWidth="11.42578125" defaultRowHeight="12.75"/>
  <cols>
    <col min="1" max="1" width="4.140625" style="1" customWidth="1"/>
    <col min="2" max="2" width="4.28515625" style="1" customWidth="1"/>
    <col min="3" max="3" width="5.5703125" style="1" customWidth="1"/>
    <col min="4" max="4" width="5" style="5" hidden="1" customWidth="1"/>
    <col min="5" max="5" width="51.140625" customWidth="1"/>
    <col min="6" max="6" width="12" customWidth="1"/>
    <col min="7" max="7" width="10.7109375" customWidth="1"/>
    <col min="8" max="8" width="12.140625" customWidth="1"/>
  </cols>
  <sheetData>
    <row r="1" spans="1:8" s="87" customFormat="1" ht="30.75" customHeight="1">
      <c r="A1" s="327" t="s">
        <v>40</v>
      </c>
      <c r="B1" s="328"/>
      <c r="C1" s="328"/>
      <c r="D1" s="328"/>
      <c r="E1" s="328"/>
      <c r="F1" s="329"/>
      <c r="G1" s="329"/>
      <c r="H1" s="329"/>
    </row>
    <row r="2" spans="1:8" s="1" customFormat="1" ht="27.75" customHeight="1">
      <c r="A2" s="88" t="s">
        <v>3</v>
      </c>
      <c r="B2" s="42" t="s">
        <v>2</v>
      </c>
      <c r="C2" s="42" t="s">
        <v>1</v>
      </c>
      <c r="D2" s="43" t="s">
        <v>4</v>
      </c>
      <c r="E2" s="205"/>
      <c r="F2" s="263" t="s">
        <v>204</v>
      </c>
      <c r="G2" s="263" t="s">
        <v>212</v>
      </c>
      <c r="H2" s="263" t="s">
        <v>213</v>
      </c>
    </row>
    <row r="3" spans="1:8" s="1" customFormat="1" ht="30" customHeight="1">
      <c r="A3" s="86"/>
      <c r="B3" s="81"/>
      <c r="C3" s="81"/>
      <c r="D3" s="82"/>
      <c r="E3" s="86" t="s">
        <v>59</v>
      </c>
      <c r="F3" s="83">
        <f>F4-F10</f>
        <v>1140000000</v>
      </c>
      <c r="G3" s="83">
        <f>G4-G10</f>
        <v>328000000</v>
      </c>
      <c r="H3" s="83">
        <f>H4-H10</f>
        <v>1468000000</v>
      </c>
    </row>
    <row r="4" spans="1:8" s="1" customFormat="1" ht="18" customHeight="1">
      <c r="A4" s="84">
        <v>8</v>
      </c>
      <c r="B4" s="84"/>
      <c r="C4" s="64"/>
      <c r="D4" s="64"/>
      <c r="E4" s="84" t="s">
        <v>28</v>
      </c>
      <c r="F4" s="68">
        <f t="shared" ref="F4:H5" si="0">F5</f>
        <v>2133410000</v>
      </c>
      <c r="G4" s="68">
        <f t="shared" si="0"/>
        <v>328000000</v>
      </c>
      <c r="H4" s="68">
        <f t="shared" si="0"/>
        <v>2461410000</v>
      </c>
    </row>
    <row r="5" spans="1:8" s="1" customFormat="1" ht="12.75" customHeight="1">
      <c r="A5" s="84"/>
      <c r="B5" s="84">
        <v>84</v>
      </c>
      <c r="C5" s="64"/>
      <c r="D5" s="64"/>
      <c r="E5" s="84" t="s">
        <v>58</v>
      </c>
      <c r="F5" s="76">
        <f t="shared" si="0"/>
        <v>2133410000</v>
      </c>
      <c r="G5" s="76">
        <f t="shared" si="0"/>
        <v>328000000</v>
      </c>
      <c r="H5" s="76">
        <f t="shared" si="0"/>
        <v>2461410000</v>
      </c>
    </row>
    <row r="6" spans="1:8" s="268" customFormat="1" ht="24.75" customHeight="1">
      <c r="A6" s="98"/>
      <c r="B6" s="98"/>
      <c r="C6" s="75">
        <v>844</v>
      </c>
      <c r="D6" s="75"/>
      <c r="E6" s="55" t="s">
        <v>187</v>
      </c>
      <c r="F6" s="266">
        <f>F7+F8</f>
        <v>2133410000</v>
      </c>
      <c r="G6" s="266">
        <f>G7+G8</f>
        <v>328000000</v>
      </c>
      <c r="H6" s="266">
        <f>H7+H8</f>
        <v>2461410000</v>
      </c>
    </row>
    <row r="7" spans="1:8" s="18" customFormat="1" ht="24.75" hidden="1" customHeight="1">
      <c r="C7" s="64"/>
      <c r="D7" s="75">
        <v>8443</v>
      </c>
      <c r="E7" s="55" t="s">
        <v>179</v>
      </c>
      <c r="F7" s="109">
        <v>1841410000</v>
      </c>
      <c r="G7" s="109">
        <f>H7-F7</f>
        <v>461800000</v>
      </c>
      <c r="H7" s="109">
        <v>2303210000</v>
      </c>
    </row>
    <row r="8" spans="1:8" s="18" customFormat="1" ht="12.75" hidden="1" customHeight="1">
      <c r="C8" s="64"/>
      <c r="D8" s="75">
        <v>8446</v>
      </c>
      <c r="E8" s="55" t="s">
        <v>180</v>
      </c>
      <c r="F8" s="80">
        <v>292000000</v>
      </c>
      <c r="G8" s="109">
        <f>H8-F8</f>
        <v>-133800000</v>
      </c>
      <c r="H8" s="109">
        <v>158200000</v>
      </c>
    </row>
    <row r="9" spans="1:8" s="18" customFormat="1" ht="12" customHeight="1">
      <c r="A9" s="84"/>
      <c r="B9" s="84"/>
      <c r="C9" s="64"/>
      <c r="D9" s="64"/>
      <c r="E9" s="84"/>
      <c r="F9" s="196"/>
      <c r="G9" s="196"/>
      <c r="H9" s="196"/>
    </row>
    <row r="10" spans="1:8" s="18" customFormat="1" ht="12.75" customHeight="1">
      <c r="A10" s="202">
        <v>5</v>
      </c>
      <c r="B10" s="84"/>
      <c r="C10" s="64"/>
      <c r="D10" s="64"/>
      <c r="E10" s="56" t="s">
        <v>29</v>
      </c>
      <c r="F10" s="68">
        <f t="shared" ref="F10:H11" si="1">F11</f>
        <v>993410000</v>
      </c>
      <c r="G10" s="68">
        <f t="shared" si="1"/>
        <v>0</v>
      </c>
      <c r="H10" s="68">
        <f t="shared" si="1"/>
        <v>993410000</v>
      </c>
    </row>
    <row r="11" spans="1:8" s="18" customFormat="1" ht="12.75" customHeight="1">
      <c r="B11" s="85">
        <v>54</v>
      </c>
      <c r="C11" s="69"/>
      <c r="D11" s="69"/>
      <c r="E11" s="85" t="s">
        <v>188</v>
      </c>
      <c r="F11" s="76">
        <f t="shared" si="1"/>
        <v>993410000</v>
      </c>
      <c r="G11" s="76">
        <f t="shared" si="1"/>
        <v>0</v>
      </c>
      <c r="H11" s="76">
        <f t="shared" si="1"/>
        <v>993410000</v>
      </c>
    </row>
    <row r="12" spans="1:8" s="98" customFormat="1" ht="24" customHeight="1">
      <c r="C12" s="75">
        <v>544</v>
      </c>
      <c r="D12" s="75"/>
      <c r="E12" s="55" t="s">
        <v>176</v>
      </c>
      <c r="F12" s="266">
        <f>F13+F14</f>
        <v>993410000</v>
      </c>
      <c r="G12" s="266">
        <f>G13+G14</f>
        <v>0</v>
      </c>
      <c r="H12" s="266">
        <f>H13+H14</f>
        <v>993410000</v>
      </c>
    </row>
    <row r="13" spans="1:8" s="18" customFormat="1" ht="24.75" hidden="1" customHeight="1">
      <c r="C13" s="64"/>
      <c r="D13" s="75">
        <v>5443</v>
      </c>
      <c r="E13" s="55" t="s">
        <v>177</v>
      </c>
      <c r="F13" s="80">
        <v>902770000</v>
      </c>
      <c r="G13" s="109">
        <f>H13-F13</f>
        <v>0</v>
      </c>
      <c r="H13" s="80">
        <v>902770000</v>
      </c>
    </row>
    <row r="14" spans="1:8" s="18" customFormat="1" ht="24.75" hidden="1" customHeight="1">
      <c r="C14" s="64"/>
      <c r="D14" s="75">
        <v>5446</v>
      </c>
      <c r="E14" s="55" t="s">
        <v>178</v>
      </c>
      <c r="F14" s="80">
        <v>90640000</v>
      </c>
      <c r="G14" s="109">
        <f>H14-F14</f>
        <v>0</v>
      </c>
      <c r="H14" s="80">
        <v>90640000</v>
      </c>
    </row>
    <row r="15" spans="1:8" s="18" customFormat="1">
      <c r="C15" s="69"/>
      <c r="D15" s="69"/>
    </row>
    <row r="16" spans="1:8" s="18" customFormat="1">
      <c r="D16" s="203"/>
    </row>
    <row r="17" spans="4:4" s="18" customFormat="1">
      <c r="D17" s="203"/>
    </row>
    <row r="18" spans="4:4" s="18" customFormat="1">
      <c r="D18" s="203"/>
    </row>
    <row r="19" spans="4:4" s="1" customFormat="1">
      <c r="D19" s="4"/>
    </row>
    <row r="20" spans="4:4" s="1" customFormat="1">
      <c r="D20" s="4"/>
    </row>
    <row r="21" spans="4:4" s="1" customFormat="1">
      <c r="D21" s="4"/>
    </row>
    <row r="22" spans="4:4" s="1" customFormat="1">
      <c r="D22" s="4"/>
    </row>
    <row r="23" spans="4:4" s="1" customFormat="1">
      <c r="D23" s="4"/>
    </row>
    <row r="24" spans="4:4" s="1" customFormat="1">
      <c r="D24" s="4"/>
    </row>
    <row r="25" spans="4:4" s="1" customFormat="1">
      <c r="D25" s="4"/>
    </row>
    <row r="26" spans="4:4" s="1" customFormat="1">
      <c r="D26" s="4"/>
    </row>
    <row r="27" spans="4:4" s="1" customFormat="1">
      <c r="D27" s="4"/>
    </row>
    <row r="28" spans="4:4" s="1" customFormat="1">
      <c r="D28" s="4"/>
    </row>
    <row r="29" spans="4:4" s="1" customFormat="1">
      <c r="D29" s="4"/>
    </row>
    <row r="30" spans="4:4" s="1" customFormat="1">
      <c r="D30" s="4"/>
    </row>
    <row r="31" spans="4:4" s="1" customFormat="1">
      <c r="D31" s="4"/>
    </row>
    <row r="32" spans="4:4" s="1" customFormat="1">
      <c r="D32" s="4"/>
    </row>
    <row r="33" spans="4:4" s="1" customFormat="1">
      <c r="D33" s="4"/>
    </row>
    <row r="34" spans="4:4" s="1" customFormat="1">
      <c r="D34" s="4"/>
    </row>
    <row r="35" spans="4:4" s="1" customFormat="1">
      <c r="D35" s="4"/>
    </row>
    <row r="36" spans="4:4" s="1" customFormat="1">
      <c r="D36" s="4"/>
    </row>
    <row r="37" spans="4:4" s="1" customFormat="1">
      <c r="D37" s="4"/>
    </row>
    <row r="38" spans="4:4" s="1" customFormat="1">
      <c r="D38" s="4"/>
    </row>
    <row r="39" spans="4:4" s="1" customFormat="1">
      <c r="D39" s="4"/>
    </row>
    <row r="40" spans="4:4" s="1" customFormat="1">
      <c r="D40" s="4"/>
    </row>
    <row r="41" spans="4:4" s="1" customFormat="1">
      <c r="D41" s="4"/>
    </row>
    <row r="42" spans="4:4" s="1" customFormat="1">
      <c r="D42" s="4"/>
    </row>
    <row r="43" spans="4:4" s="1" customFormat="1">
      <c r="D43" s="4"/>
    </row>
    <row r="44" spans="4:4" s="1" customFormat="1">
      <c r="D44" s="4"/>
    </row>
    <row r="45" spans="4:4" s="1" customFormat="1">
      <c r="D45" s="4"/>
    </row>
    <row r="46" spans="4:4" s="1" customFormat="1">
      <c r="D46" s="4"/>
    </row>
    <row r="47" spans="4:4" s="1" customFormat="1">
      <c r="D47" s="4"/>
    </row>
    <row r="48" spans="4:4" s="1" customFormat="1">
      <c r="D48" s="4"/>
    </row>
    <row r="49" spans="4:4" s="1" customFormat="1">
      <c r="D49" s="4"/>
    </row>
    <row r="50" spans="4:4" s="1" customFormat="1">
      <c r="D50" s="4"/>
    </row>
    <row r="51" spans="4:4" s="1" customFormat="1">
      <c r="D51" s="4"/>
    </row>
    <row r="52" spans="4:4" s="1" customFormat="1">
      <c r="D52" s="4"/>
    </row>
    <row r="53" spans="4:4" s="1" customFormat="1">
      <c r="D53" s="4"/>
    </row>
    <row r="54" spans="4:4" s="1" customFormat="1">
      <c r="D54" s="4"/>
    </row>
    <row r="55" spans="4:4" s="1" customFormat="1">
      <c r="D55" s="4"/>
    </row>
    <row r="56" spans="4:4" s="1" customFormat="1">
      <c r="D56" s="4"/>
    </row>
    <row r="57" spans="4:4" s="1" customFormat="1">
      <c r="D57" s="4"/>
    </row>
    <row r="58" spans="4:4" s="1" customFormat="1">
      <c r="D58" s="4"/>
    </row>
    <row r="59" spans="4:4" s="1" customFormat="1">
      <c r="D59" s="4"/>
    </row>
    <row r="60" spans="4:4" s="1" customFormat="1">
      <c r="D60" s="4"/>
    </row>
    <row r="61" spans="4:4" s="1" customFormat="1">
      <c r="D61" s="4"/>
    </row>
    <row r="62" spans="4:4" s="1" customFormat="1">
      <c r="D62" s="4"/>
    </row>
    <row r="63" spans="4:4" s="1" customFormat="1">
      <c r="D63" s="4"/>
    </row>
    <row r="64" spans="4:4" s="1" customFormat="1">
      <c r="D64" s="4"/>
    </row>
    <row r="65" spans="4:4" s="1" customFormat="1">
      <c r="D65" s="4"/>
    </row>
    <row r="66" spans="4:4" s="1" customFormat="1">
      <c r="D66" s="4"/>
    </row>
    <row r="67" spans="4:4" s="1" customFormat="1">
      <c r="D67" s="4"/>
    </row>
    <row r="68" spans="4:4" s="1" customFormat="1">
      <c r="D68" s="4"/>
    </row>
    <row r="69" spans="4:4" s="1" customFormat="1">
      <c r="D69" s="4"/>
    </row>
    <row r="70" spans="4:4" s="1" customFormat="1">
      <c r="D70" s="4"/>
    </row>
    <row r="71" spans="4:4" s="1" customFormat="1">
      <c r="D71" s="4"/>
    </row>
    <row r="72" spans="4:4" s="1" customFormat="1">
      <c r="D72" s="4"/>
    </row>
    <row r="73" spans="4:4" s="1" customFormat="1">
      <c r="D73" s="4"/>
    </row>
    <row r="74" spans="4:4" s="1" customFormat="1">
      <c r="D74" s="4"/>
    </row>
    <row r="75" spans="4:4" s="1" customFormat="1">
      <c r="D75" s="4"/>
    </row>
    <row r="76" spans="4:4" s="1" customFormat="1">
      <c r="D76" s="4"/>
    </row>
    <row r="77" spans="4:4" s="1" customFormat="1">
      <c r="D77" s="4"/>
    </row>
    <row r="78" spans="4:4" s="1" customFormat="1">
      <c r="D78" s="4"/>
    </row>
    <row r="79" spans="4:4" s="1" customFormat="1">
      <c r="D79" s="4"/>
    </row>
    <row r="80" spans="4:4" s="1" customFormat="1">
      <c r="D80" s="4"/>
    </row>
    <row r="81" spans="4:4" s="1" customFormat="1">
      <c r="D81" s="4"/>
    </row>
    <row r="82" spans="4:4" s="1" customFormat="1">
      <c r="D82" s="4"/>
    </row>
    <row r="83" spans="4:4" s="1" customFormat="1">
      <c r="D83" s="4"/>
    </row>
    <row r="84" spans="4:4" s="1" customFormat="1">
      <c r="D84" s="4"/>
    </row>
    <row r="85" spans="4:4" s="1" customFormat="1">
      <c r="D85" s="4"/>
    </row>
    <row r="86" spans="4:4" s="1" customFormat="1">
      <c r="D86" s="4"/>
    </row>
    <row r="87" spans="4:4" s="1" customFormat="1">
      <c r="D87" s="4"/>
    </row>
    <row r="88" spans="4:4" s="1" customFormat="1">
      <c r="D88" s="4"/>
    </row>
    <row r="89" spans="4:4" s="1" customFormat="1">
      <c r="D89" s="4"/>
    </row>
    <row r="90" spans="4:4" s="1" customFormat="1">
      <c r="D90" s="4"/>
    </row>
    <row r="91" spans="4:4" s="1" customFormat="1">
      <c r="D91" s="4"/>
    </row>
    <row r="92" spans="4:4" s="1" customFormat="1">
      <c r="D92" s="4"/>
    </row>
    <row r="93" spans="4:4" s="1" customFormat="1">
      <c r="D93" s="4"/>
    </row>
    <row r="94" spans="4:4" s="1" customFormat="1">
      <c r="D94" s="4"/>
    </row>
    <row r="95" spans="4:4" s="1" customFormat="1">
      <c r="D95" s="4"/>
    </row>
    <row r="96" spans="4:4" s="1" customFormat="1">
      <c r="D96" s="4"/>
    </row>
    <row r="97" spans="4:4" s="1" customFormat="1">
      <c r="D97" s="4"/>
    </row>
    <row r="98" spans="4:4" s="1" customFormat="1">
      <c r="D98" s="4"/>
    </row>
    <row r="99" spans="4:4" s="1" customFormat="1">
      <c r="D99" s="4"/>
    </row>
    <row r="100" spans="4:4" s="1" customFormat="1">
      <c r="D100" s="4"/>
    </row>
    <row r="101" spans="4:4" s="1" customFormat="1">
      <c r="D101" s="4"/>
    </row>
    <row r="102" spans="4:4" s="1" customFormat="1">
      <c r="D102" s="4"/>
    </row>
    <row r="103" spans="4:4" s="1" customFormat="1">
      <c r="D103" s="4"/>
    </row>
    <row r="104" spans="4:4" s="1" customFormat="1">
      <c r="D104" s="4"/>
    </row>
    <row r="105" spans="4:4" s="1" customFormat="1">
      <c r="D105" s="4"/>
    </row>
    <row r="106" spans="4:4" s="1" customFormat="1">
      <c r="D106" s="4"/>
    </row>
    <row r="107" spans="4:4" s="1" customFormat="1">
      <c r="D107" s="4"/>
    </row>
    <row r="108" spans="4:4" s="1" customFormat="1">
      <c r="D108" s="4"/>
    </row>
    <row r="109" spans="4:4" s="1" customFormat="1">
      <c r="D109" s="4"/>
    </row>
    <row r="110" spans="4:4" s="1" customFormat="1">
      <c r="D110" s="4"/>
    </row>
    <row r="111" spans="4:4" s="1" customFormat="1">
      <c r="D111" s="4"/>
    </row>
    <row r="112" spans="4:4" s="1" customFormat="1">
      <c r="D112" s="4"/>
    </row>
    <row r="113" spans="4:4" s="1" customFormat="1">
      <c r="D113" s="4"/>
    </row>
    <row r="114" spans="4:4" s="1" customFormat="1">
      <c r="D114" s="4"/>
    </row>
    <row r="115" spans="4:4" s="1" customFormat="1">
      <c r="D115" s="4"/>
    </row>
    <row r="116" spans="4:4" s="1" customFormat="1">
      <c r="D116" s="4"/>
    </row>
    <row r="117" spans="4:4" s="1" customFormat="1">
      <c r="D117" s="4"/>
    </row>
    <row r="118" spans="4:4" s="1" customFormat="1">
      <c r="D118" s="4"/>
    </row>
    <row r="119" spans="4:4" s="1" customFormat="1">
      <c r="D119" s="4"/>
    </row>
    <row r="120" spans="4:4" s="1" customFormat="1">
      <c r="D120" s="4"/>
    </row>
    <row r="121" spans="4:4" s="1" customFormat="1">
      <c r="D121" s="4"/>
    </row>
    <row r="122" spans="4:4" s="1" customFormat="1">
      <c r="D122" s="4"/>
    </row>
    <row r="123" spans="4:4" s="1" customFormat="1">
      <c r="D123" s="4"/>
    </row>
    <row r="124" spans="4:4" s="1" customFormat="1">
      <c r="D124" s="4"/>
    </row>
    <row r="125" spans="4:4" s="1" customFormat="1">
      <c r="D125" s="4"/>
    </row>
    <row r="126" spans="4:4" s="1" customFormat="1">
      <c r="D126" s="4"/>
    </row>
    <row r="127" spans="4:4" s="1" customFormat="1">
      <c r="D127" s="4"/>
    </row>
    <row r="128" spans="4:4" s="1" customFormat="1">
      <c r="D128" s="4"/>
    </row>
    <row r="129" spans="4:4" s="1" customFormat="1">
      <c r="D129" s="4"/>
    </row>
    <row r="130" spans="4:4" s="1" customFormat="1">
      <c r="D130" s="4"/>
    </row>
    <row r="131" spans="4:4" s="1" customFormat="1">
      <c r="D131" s="4"/>
    </row>
    <row r="132" spans="4:4" s="1" customFormat="1">
      <c r="D132" s="4"/>
    </row>
    <row r="133" spans="4:4" s="1" customFormat="1">
      <c r="D133" s="4"/>
    </row>
    <row r="134" spans="4:4" s="1" customFormat="1">
      <c r="D134" s="4"/>
    </row>
    <row r="135" spans="4:4" s="1" customFormat="1">
      <c r="D135" s="4"/>
    </row>
    <row r="136" spans="4:4" s="1" customFormat="1">
      <c r="D136" s="4"/>
    </row>
    <row r="137" spans="4:4" s="1" customFormat="1">
      <c r="D137" s="4"/>
    </row>
    <row r="138" spans="4:4" s="1" customFormat="1">
      <c r="D138" s="4"/>
    </row>
    <row r="139" spans="4:4" s="1" customFormat="1">
      <c r="D139" s="4"/>
    </row>
    <row r="140" spans="4:4" s="1" customFormat="1">
      <c r="D140" s="4"/>
    </row>
    <row r="141" spans="4:4" s="1" customFormat="1">
      <c r="D141" s="4"/>
    </row>
    <row r="142" spans="4:4" s="1" customFormat="1">
      <c r="D142" s="4"/>
    </row>
    <row r="143" spans="4:4" s="1" customFormat="1">
      <c r="D143" s="4"/>
    </row>
    <row r="144" spans="4:4" s="1" customFormat="1">
      <c r="D144" s="4"/>
    </row>
    <row r="145" spans="4:4" s="1" customFormat="1">
      <c r="D145" s="4"/>
    </row>
    <row r="146" spans="4:4" s="1" customFormat="1">
      <c r="D146" s="4"/>
    </row>
    <row r="147" spans="4:4" s="1" customFormat="1">
      <c r="D147" s="4"/>
    </row>
    <row r="148" spans="4:4" s="1" customFormat="1">
      <c r="D148" s="4"/>
    </row>
    <row r="149" spans="4:4" s="1" customFormat="1">
      <c r="D149" s="4"/>
    </row>
    <row r="150" spans="4:4" s="1" customFormat="1">
      <c r="D150" s="4"/>
    </row>
    <row r="151" spans="4:4" s="1" customFormat="1">
      <c r="D151" s="4"/>
    </row>
    <row r="152" spans="4:4" s="1" customFormat="1">
      <c r="D152" s="4"/>
    </row>
    <row r="153" spans="4:4" s="1" customFormat="1">
      <c r="D153" s="4"/>
    </row>
    <row r="154" spans="4:4" s="1" customFormat="1">
      <c r="D154" s="4"/>
    </row>
    <row r="155" spans="4:4" s="1" customFormat="1">
      <c r="D155" s="4"/>
    </row>
    <row r="156" spans="4:4" s="1" customFormat="1">
      <c r="D156" s="4"/>
    </row>
    <row r="157" spans="4:4" s="1" customFormat="1">
      <c r="D157" s="4"/>
    </row>
    <row r="158" spans="4:4" s="1" customFormat="1">
      <c r="D158" s="4"/>
    </row>
    <row r="159" spans="4:4" s="1" customFormat="1">
      <c r="D159" s="4"/>
    </row>
    <row r="160" spans="4:4" s="1" customFormat="1">
      <c r="D160" s="4"/>
    </row>
    <row r="161" spans="4:4" s="1" customFormat="1">
      <c r="D161" s="4"/>
    </row>
    <row r="162" spans="4:4" s="1" customFormat="1">
      <c r="D162" s="4"/>
    </row>
    <row r="163" spans="4:4" s="1" customFormat="1">
      <c r="D163" s="4"/>
    </row>
    <row r="164" spans="4:4" s="1" customFormat="1">
      <c r="D164" s="4"/>
    </row>
    <row r="165" spans="4:4" s="1" customFormat="1">
      <c r="D165" s="4"/>
    </row>
    <row r="166" spans="4:4" s="1" customFormat="1">
      <c r="D166" s="4"/>
    </row>
    <row r="167" spans="4:4" s="1" customFormat="1">
      <c r="D167" s="4"/>
    </row>
    <row r="168" spans="4:4" s="1" customFormat="1">
      <c r="D168" s="4"/>
    </row>
    <row r="169" spans="4:4" s="1" customFormat="1">
      <c r="D169" s="4"/>
    </row>
    <row r="170" spans="4:4" s="1" customFormat="1">
      <c r="D170" s="4"/>
    </row>
    <row r="171" spans="4:4" s="1" customFormat="1">
      <c r="D171" s="4"/>
    </row>
    <row r="172" spans="4:4" s="1" customFormat="1">
      <c r="D172" s="4"/>
    </row>
    <row r="173" spans="4:4" s="1" customFormat="1">
      <c r="D173" s="4"/>
    </row>
    <row r="174" spans="4:4" s="1" customFormat="1">
      <c r="D174" s="4"/>
    </row>
    <row r="175" spans="4:4" s="1" customFormat="1">
      <c r="D175" s="4"/>
    </row>
    <row r="176" spans="4:4" s="1" customFormat="1">
      <c r="D176" s="4"/>
    </row>
    <row r="177" spans="4:4" s="1" customFormat="1">
      <c r="D177" s="4"/>
    </row>
    <row r="178" spans="4:4" s="1" customFormat="1">
      <c r="D178" s="4"/>
    </row>
    <row r="179" spans="4:4" s="1" customFormat="1">
      <c r="D179" s="4"/>
    </row>
    <row r="180" spans="4:4" s="1" customFormat="1">
      <c r="D180" s="4"/>
    </row>
    <row r="181" spans="4:4" s="1" customFormat="1">
      <c r="D181" s="4"/>
    </row>
    <row r="182" spans="4:4" s="1" customFormat="1">
      <c r="D182" s="4"/>
    </row>
    <row r="183" spans="4:4" s="1" customFormat="1">
      <c r="D183" s="4"/>
    </row>
    <row r="184" spans="4:4" s="1" customFormat="1">
      <c r="D184" s="4"/>
    </row>
    <row r="185" spans="4:4" s="1" customFormat="1">
      <c r="D185" s="4"/>
    </row>
    <row r="186" spans="4:4" s="1" customFormat="1">
      <c r="D186" s="4"/>
    </row>
    <row r="187" spans="4:4" s="1" customFormat="1">
      <c r="D187" s="4"/>
    </row>
    <row r="188" spans="4:4" s="1" customFormat="1">
      <c r="D188" s="4"/>
    </row>
    <row r="189" spans="4:4" s="1" customFormat="1">
      <c r="D189" s="4"/>
    </row>
    <row r="190" spans="4:4" s="1" customFormat="1">
      <c r="D190" s="4"/>
    </row>
    <row r="191" spans="4:4" s="1" customFormat="1">
      <c r="D191" s="4"/>
    </row>
    <row r="192" spans="4:4" s="1" customFormat="1">
      <c r="D192" s="4"/>
    </row>
    <row r="193" spans="4:4" s="1" customFormat="1">
      <c r="D193" s="4"/>
    </row>
    <row r="194" spans="4:4" s="1" customFormat="1">
      <c r="D194" s="4"/>
    </row>
    <row r="195" spans="4:4" s="1" customFormat="1">
      <c r="D195" s="4"/>
    </row>
    <row r="196" spans="4:4" s="1" customFormat="1">
      <c r="D196" s="4"/>
    </row>
    <row r="197" spans="4:4" s="1" customFormat="1">
      <c r="D197" s="4"/>
    </row>
    <row r="198" spans="4:4" s="1" customFormat="1">
      <c r="D198" s="4"/>
    </row>
    <row r="199" spans="4:4" s="1" customFormat="1">
      <c r="D199" s="4"/>
    </row>
    <row r="200" spans="4:4" s="1" customFormat="1">
      <c r="D200" s="4"/>
    </row>
    <row r="201" spans="4:4" s="1" customFormat="1">
      <c r="D201" s="4"/>
    </row>
    <row r="202" spans="4:4" s="1" customFormat="1">
      <c r="D202" s="4"/>
    </row>
    <row r="203" spans="4:4" s="1" customFormat="1">
      <c r="D203" s="4"/>
    </row>
    <row r="204" spans="4:4" s="1" customFormat="1">
      <c r="D204" s="4"/>
    </row>
    <row r="205" spans="4:4" s="1" customFormat="1">
      <c r="D205" s="4"/>
    </row>
    <row r="206" spans="4:4" s="1" customFormat="1">
      <c r="D206" s="4"/>
    </row>
    <row r="207" spans="4:4" s="1" customFormat="1">
      <c r="D207" s="4"/>
    </row>
    <row r="208" spans="4:4" s="1" customFormat="1">
      <c r="D208" s="4"/>
    </row>
    <row r="209" spans="4:4" s="1" customFormat="1">
      <c r="D209" s="4"/>
    </row>
  </sheetData>
  <mergeCells count="1">
    <mergeCell ref="A1:H1"/>
  </mergeCells>
  <phoneticPr fontId="0" type="noConversion"/>
  <printOptions horizontalCentered="1"/>
  <pageMargins left="0.19685039370078741" right="0.19685039370078741" top="0.43307086614173229" bottom="0.43307086614173229" header="0.31496062992125984" footer="0.31496062992125984"/>
  <pageSetup paperSize="9" scale="90" firstPageNumber="4" orientation="portrait" useFirstPageNumber="1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05"/>
  <sheetViews>
    <sheetView tabSelected="1" workbookViewId="0">
      <selection activeCell="G9" sqref="G9"/>
    </sheetView>
  </sheetViews>
  <sheetFormatPr defaultRowHeight="12.75"/>
  <cols>
    <col min="1" max="1" width="7.42578125" style="211" customWidth="1"/>
    <col min="2" max="2" width="58.28515625" style="1" customWidth="1"/>
    <col min="3" max="3" width="13" style="2" customWidth="1"/>
    <col min="4" max="4" width="12.42578125" style="2" customWidth="1"/>
    <col min="5" max="5" width="13.140625" style="2" customWidth="1"/>
    <col min="6" max="6" width="8" customWidth="1"/>
    <col min="7" max="7" width="15" customWidth="1"/>
    <col min="8" max="8" width="14.140625" customWidth="1"/>
  </cols>
  <sheetData>
    <row r="1" spans="1:8" ht="30" customHeight="1">
      <c r="A1" s="330" t="s">
        <v>161</v>
      </c>
      <c r="B1" s="331"/>
      <c r="C1" s="331"/>
      <c r="D1" s="331"/>
      <c r="E1" s="331"/>
    </row>
    <row r="2" spans="1:8" ht="27" customHeight="1">
      <c r="A2" s="206" t="s">
        <v>101</v>
      </c>
      <c r="B2" s="207" t="s">
        <v>102</v>
      </c>
      <c r="C2" s="263" t="s">
        <v>204</v>
      </c>
      <c r="D2" s="263" t="s">
        <v>212</v>
      </c>
      <c r="E2" s="263" t="s">
        <v>213</v>
      </c>
      <c r="F2" s="164"/>
      <c r="G2" s="164"/>
      <c r="H2" s="164"/>
    </row>
    <row r="3" spans="1:8" ht="6" customHeight="1">
      <c r="A3" s="209"/>
      <c r="B3" s="174"/>
      <c r="C3" s="175"/>
      <c r="D3" s="175"/>
      <c r="E3" s="175"/>
      <c r="F3" s="164"/>
      <c r="G3" s="164"/>
      <c r="H3" s="164"/>
    </row>
    <row r="4" spans="1:8" ht="17.25" customHeight="1">
      <c r="A4" s="210" t="s">
        <v>164</v>
      </c>
      <c r="B4" s="103" t="s">
        <v>103</v>
      </c>
      <c r="C4" s="104">
        <f>C5+C79+C89+C99+C173+C190</f>
        <v>3584110000</v>
      </c>
      <c r="D4" s="104">
        <f>D5+D79+D89+D99+D173+D190</f>
        <v>328000000</v>
      </c>
      <c r="E4" s="104">
        <f>E5+E79+E89+E99+E173+E190</f>
        <v>3912110000</v>
      </c>
      <c r="F4" s="91"/>
      <c r="G4" s="89"/>
      <c r="H4" s="89"/>
    </row>
    <row r="5" spans="1:8" ht="20.25" customHeight="1">
      <c r="A5" s="105">
        <v>100</v>
      </c>
      <c r="B5" s="106" t="s">
        <v>104</v>
      </c>
      <c r="C5" s="76">
        <f>C7+C52+C60+C68+C73</f>
        <v>231380000</v>
      </c>
      <c r="D5" s="76">
        <f>D7+D52+D60+D68+D73</f>
        <v>16165000</v>
      </c>
      <c r="E5" s="76">
        <f>E7+E52+E60+E68+E73</f>
        <v>247545000</v>
      </c>
      <c r="F5" s="91"/>
      <c r="G5" s="179"/>
      <c r="H5" s="89"/>
    </row>
    <row r="6" spans="1:8">
      <c r="C6" s="89"/>
      <c r="D6" s="89"/>
      <c r="E6" s="89"/>
      <c r="F6" s="91"/>
      <c r="G6" s="179"/>
      <c r="H6" s="179"/>
    </row>
    <row r="7" spans="1:8">
      <c r="A7" s="212" t="s">
        <v>105</v>
      </c>
      <c r="B7" s="107" t="s">
        <v>106</v>
      </c>
      <c r="C7" s="89">
        <f>C8+C16+C42+C48</f>
        <v>207380000</v>
      </c>
      <c r="D7" s="89">
        <f>D8+D16+D42+D48</f>
        <v>12415000</v>
      </c>
      <c r="E7" s="89">
        <f>E8+E16+E42+E48</f>
        <v>219795000</v>
      </c>
      <c r="F7" s="91"/>
      <c r="G7" s="91"/>
      <c r="H7" s="119"/>
    </row>
    <row r="8" spans="1:8" hidden="1">
      <c r="A8" s="213">
        <v>31</v>
      </c>
      <c r="B8" s="107" t="s">
        <v>48</v>
      </c>
      <c r="C8" s="89">
        <f>C9+C11+C13</f>
        <v>93159600</v>
      </c>
      <c r="D8" s="89">
        <f>D9+D11+D13</f>
        <v>-4341100</v>
      </c>
      <c r="E8" s="89">
        <f>E9+E11+E13</f>
        <v>88818500</v>
      </c>
      <c r="F8" s="91"/>
      <c r="G8" s="91"/>
      <c r="H8" s="119"/>
    </row>
    <row r="9" spans="1:8" s="288" customFormat="1">
      <c r="A9" s="285">
        <v>311</v>
      </c>
      <c r="B9" s="286" t="s">
        <v>185</v>
      </c>
      <c r="C9" s="269">
        <f>C10</f>
        <v>77708800</v>
      </c>
      <c r="D9" s="269">
        <f>D10</f>
        <v>-1913700</v>
      </c>
      <c r="E9" s="269">
        <f>E10</f>
        <v>75795100</v>
      </c>
      <c r="F9" s="92"/>
      <c r="G9" s="92"/>
      <c r="H9" s="287"/>
    </row>
    <row r="10" spans="1:8" s="288" customFormat="1" hidden="1">
      <c r="A10" s="214">
        <v>3111</v>
      </c>
      <c r="B10" s="108" t="s">
        <v>240</v>
      </c>
      <c r="C10" s="109">
        <f ca="1">'rashodi-opći dio'!F7</f>
        <v>77708800</v>
      </c>
      <c r="D10" s="109">
        <f ca="1">'rashodi-opći dio'!G7</f>
        <v>-1913700</v>
      </c>
      <c r="E10" s="109">
        <f ca="1">'rashodi-opći dio'!H7</f>
        <v>75795100</v>
      </c>
      <c r="F10" s="100"/>
      <c r="G10" s="100"/>
      <c r="H10" s="100"/>
    </row>
    <row r="11" spans="1:8" s="288" customFormat="1">
      <c r="A11" s="289">
        <v>312</v>
      </c>
      <c r="B11" s="286" t="s">
        <v>49</v>
      </c>
      <c r="C11" s="117">
        <f ca="1">C12</f>
        <v>2085000</v>
      </c>
      <c r="D11" s="117">
        <f ca="1">D12</f>
        <v>-582500</v>
      </c>
      <c r="E11" s="117">
        <f ca="1">E12</f>
        <v>1502500</v>
      </c>
      <c r="F11" s="100"/>
      <c r="G11" s="100"/>
      <c r="H11" s="100"/>
    </row>
    <row r="12" spans="1:8" s="288" customFormat="1" hidden="1">
      <c r="A12" s="214">
        <v>3121</v>
      </c>
      <c r="B12" s="108" t="s">
        <v>107</v>
      </c>
      <c r="C12" s="109">
        <f ca="1">'rashodi-opći dio'!F9</f>
        <v>2085000</v>
      </c>
      <c r="D12" s="109">
        <f ca="1">'rashodi-opći dio'!G9</f>
        <v>-582500</v>
      </c>
      <c r="E12" s="109">
        <f ca="1">'rashodi-opći dio'!H9</f>
        <v>1502500</v>
      </c>
      <c r="F12" s="100"/>
      <c r="G12" s="100"/>
      <c r="H12" s="100"/>
    </row>
    <row r="13" spans="1:8" s="288" customFormat="1">
      <c r="A13" s="289">
        <v>313</v>
      </c>
      <c r="B13" s="286" t="s">
        <v>189</v>
      </c>
      <c r="C13" s="117">
        <f ca="1">SUM(C14:C15)</f>
        <v>13365800</v>
      </c>
      <c r="D13" s="117">
        <f ca="1">SUM(D14:D15)</f>
        <v>-1844900</v>
      </c>
      <c r="E13" s="117">
        <f ca="1">SUM(E14:E15)</f>
        <v>11520900</v>
      </c>
      <c r="F13" s="100"/>
      <c r="G13" s="100"/>
      <c r="H13" s="100"/>
    </row>
    <row r="14" spans="1:8" s="288" customFormat="1" hidden="1">
      <c r="A14" s="214">
        <v>3132</v>
      </c>
      <c r="B14" s="71" t="s">
        <v>170</v>
      </c>
      <c r="C14" s="109">
        <f ca="1">'rashodi-opći dio'!F11</f>
        <v>12044800</v>
      </c>
      <c r="D14" s="109">
        <f ca="1">'rashodi-opći dio'!G11</f>
        <v>-1812400</v>
      </c>
      <c r="E14" s="109">
        <f ca="1">'rashodi-opći dio'!H11</f>
        <v>10232400</v>
      </c>
      <c r="F14" s="100"/>
      <c r="G14" s="100"/>
      <c r="H14" s="100"/>
    </row>
    <row r="15" spans="1:8" s="288" customFormat="1" hidden="1">
      <c r="A15" s="214">
        <v>3133</v>
      </c>
      <c r="B15" s="71" t="s">
        <v>241</v>
      </c>
      <c r="C15" s="109">
        <f ca="1">'rashodi-opći dio'!F12</f>
        <v>1321000</v>
      </c>
      <c r="D15" s="109">
        <f ca="1">'rashodi-opći dio'!G12</f>
        <v>-32500</v>
      </c>
      <c r="E15" s="109">
        <f ca="1">'rashodi-opći dio'!H12</f>
        <v>1288500</v>
      </c>
      <c r="F15" s="100"/>
      <c r="G15" s="100"/>
      <c r="H15" s="100"/>
    </row>
    <row r="16" spans="1:8" s="288" customFormat="1" hidden="1">
      <c r="A16" s="289">
        <v>32</v>
      </c>
      <c r="B16" s="241" t="s">
        <v>5</v>
      </c>
      <c r="C16" s="117">
        <f ca="1">C17+C21+C26+C35</f>
        <v>63693400</v>
      </c>
      <c r="D16" s="117">
        <f ca="1">D17+D21+D26+D35</f>
        <v>-2928900</v>
      </c>
      <c r="E16" s="117">
        <f ca="1">E17+E21+E26+E35</f>
        <v>60764500</v>
      </c>
      <c r="F16" s="100"/>
      <c r="G16" s="100"/>
      <c r="H16" s="100"/>
    </row>
    <row r="17" spans="1:8" s="288" customFormat="1">
      <c r="A17" s="289">
        <v>321</v>
      </c>
      <c r="B17" s="286" t="s">
        <v>8</v>
      </c>
      <c r="C17" s="117">
        <f ca="1">SUM(C18:C20)</f>
        <v>4640400</v>
      </c>
      <c r="D17" s="117">
        <f ca="1">SUM(D18:D20)</f>
        <v>-876900</v>
      </c>
      <c r="E17" s="117">
        <f ca="1">SUM(E18:E20)</f>
        <v>3763500</v>
      </c>
      <c r="F17" s="100"/>
      <c r="G17" s="100"/>
      <c r="H17" s="100"/>
    </row>
    <row r="18" spans="1:8" s="288" customFormat="1" hidden="1">
      <c r="A18" s="214">
        <v>3211</v>
      </c>
      <c r="B18" s="110" t="s">
        <v>242</v>
      </c>
      <c r="C18" s="109">
        <f ca="1">'rashodi-opći dio'!F15</f>
        <v>1450000</v>
      </c>
      <c r="D18" s="109">
        <f ca="1">'rashodi-opći dio'!G15</f>
        <v>-568000</v>
      </c>
      <c r="E18" s="109">
        <f ca="1">'rashodi-opći dio'!H15</f>
        <v>882000</v>
      </c>
      <c r="F18" s="100"/>
      <c r="G18" s="100"/>
      <c r="H18" s="100"/>
    </row>
    <row r="19" spans="1:8" s="288" customFormat="1" hidden="1">
      <c r="A19" s="214">
        <v>3212</v>
      </c>
      <c r="B19" s="110" t="s">
        <v>243</v>
      </c>
      <c r="C19" s="109">
        <f ca="1">'rashodi-opći dio'!F16</f>
        <v>2518400</v>
      </c>
      <c r="D19" s="109">
        <f ca="1">'rashodi-opći dio'!G16</f>
        <v>-158900</v>
      </c>
      <c r="E19" s="109">
        <f ca="1">'rashodi-opći dio'!H16</f>
        <v>2359500</v>
      </c>
      <c r="F19" s="100"/>
      <c r="G19" s="100"/>
      <c r="H19" s="100"/>
    </row>
    <row r="20" spans="1:8" s="288" customFormat="1" hidden="1">
      <c r="A20" s="215" t="s">
        <v>7</v>
      </c>
      <c r="B20" s="111" t="s">
        <v>244</v>
      </c>
      <c r="C20" s="109">
        <f ca="1">'rashodi-opći dio'!F17</f>
        <v>672000</v>
      </c>
      <c r="D20" s="109">
        <f ca="1">'rashodi-opći dio'!G17</f>
        <v>-150000</v>
      </c>
      <c r="E20" s="109">
        <f ca="1">'rashodi-opći dio'!H17</f>
        <v>522000</v>
      </c>
      <c r="F20" s="100"/>
      <c r="G20" s="100"/>
      <c r="H20" s="100"/>
    </row>
    <row r="21" spans="1:8" s="288" customFormat="1">
      <c r="A21" s="289">
        <v>322</v>
      </c>
      <c r="B21" s="286" t="s">
        <v>50</v>
      </c>
      <c r="C21" s="117">
        <f ca="1">SUM(C22:C25)</f>
        <v>12975000</v>
      </c>
      <c r="D21" s="117">
        <f ca="1">SUM(D22:D25)</f>
        <v>45000</v>
      </c>
      <c r="E21" s="117">
        <f ca="1">SUM(E22:E25)</f>
        <v>13020000</v>
      </c>
      <c r="F21" s="100"/>
      <c r="G21" s="100"/>
      <c r="H21" s="100"/>
    </row>
    <row r="22" spans="1:8" s="288" customFormat="1" hidden="1">
      <c r="A22" s="215">
        <v>3221</v>
      </c>
      <c r="B22" s="108" t="s">
        <v>108</v>
      </c>
      <c r="C22" s="109">
        <f ca="1">'rashodi-opći dio'!F19</f>
        <v>1940000</v>
      </c>
      <c r="D22" s="109">
        <f ca="1">'rashodi-opći dio'!G19</f>
        <v>-120000</v>
      </c>
      <c r="E22" s="109">
        <f ca="1">'rashodi-opći dio'!H19</f>
        <v>1820000</v>
      </c>
      <c r="F22" s="100"/>
      <c r="G22" s="100"/>
      <c r="H22" s="100"/>
    </row>
    <row r="23" spans="1:8" s="288" customFormat="1" hidden="1">
      <c r="A23" s="215">
        <v>3223</v>
      </c>
      <c r="B23" s="108" t="s">
        <v>245</v>
      </c>
      <c r="C23" s="109">
        <f ca="1">'rashodi-opći dio'!F20</f>
        <v>10145000</v>
      </c>
      <c r="D23" s="109">
        <f ca="1">'rashodi-opći dio'!G20</f>
        <v>475000</v>
      </c>
      <c r="E23" s="109">
        <f ca="1">'rashodi-opći dio'!H20</f>
        <v>10620000</v>
      </c>
      <c r="F23" s="100"/>
      <c r="G23" s="100"/>
    </row>
    <row r="24" spans="1:8" s="288" customFormat="1" hidden="1">
      <c r="A24" s="215" t="s">
        <v>9</v>
      </c>
      <c r="B24" s="240" t="s">
        <v>190</v>
      </c>
      <c r="C24" s="109">
        <f ca="1">'rashodi-opći dio'!F21</f>
        <v>570000</v>
      </c>
      <c r="D24" s="109">
        <f ca="1">'rashodi-opći dio'!G21</f>
        <v>-280000</v>
      </c>
      <c r="E24" s="109">
        <f ca="1">'rashodi-opći dio'!H21</f>
        <v>290000</v>
      </c>
      <c r="F24" s="100"/>
      <c r="G24" s="100"/>
    </row>
    <row r="25" spans="1:8" s="288" customFormat="1" hidden="1">
      <c r="A25" s="215">
        <v>3227</v>
      </c>
      <c r="B25" s="109" t="s">
        <v>191</v>
      </c>
      <c r="C25" s="109">
        <f ca="1">'rashodi-opći dio'!F22</f>
        <v>320000</v>
      </c>
      <c r="D25" s="109">
        <f ca="1">'rashodi-opći dio'!G22</f>
        <v>-30000</v>
      </c>
      <c r="E25" s="109">
        <f ca="1">'rashodi-opći dio'!H22</f>
        <v>290000</v>
      </c>
      <c r="F25" s="100"/>
      <c r="G25" s="100"/>
    </row>
    <row r="26" spans="1:8" s="288" customFormat="1">
      <c r="A26" s="289">
        <v>323</v>
      </c>
      <c r="B26" s="286" t="s">
        <v>10</v>
      </c>
      <c r="C26" s="117">
        <f ca="1">SUM(C27:C34)</f>
        <v>41065000</v>
      </c>
      <c r="D26" s="117">
        <f ca="1">SUM(D27:D34)</f>
        <v>-1557000</v>
      </c>
      <c r="E26" s="117">
        <f ca="1">SUM(E27:E34)</f>
        <v>39508000</v>
      </c>
      <c r="F26" s="100"/>
      <c r="G26" s="100"/>
    </row>
    <row r="27" spans="1:8" s="288" customFormat="1" hidden="1">
      <c r="A27" s="216">
        <v>3231</v>
      </c>
      <c r="B27" s="108" t="s">
        <v>246</v>
      </c>
      <c r="C27" s="109">
        <f ca="1">'rashodi-opći dio'!F24</f>
        <v>6084000</v>
      </c>
      <c r="D27" s="109">
        <f ca="1">'rashodi-opći dio'!G24</f>
        <v>-1580000</v>
      </c>
      <c r="E27" s="109">
        <f ca="1">'rashodi-opći dio'!H24</f>
        <v>4504000</v>
      </c>
      <c r="F27" s="100"/>
      <c r="G27" s="100"/>
    </row>
    <row r="28" spans="1:8" s="288" customFormat="1" hidden="1">
      <c r="A28" s="216">
        <v>3232</v>
      </c>
      <c r="B28" s="112" t="s">
        <v>11</v>
      </c>
      <c r="C28" s="109">
        <f ca="1">'rashodi-opći dio'!F25-'rashodi-opći dio'!F26-'rashodi-opći dio'!F28-'rashodi-opći dio'!F29</f>
        <v>16560000</v>
      </c>
      <c r="D28" s="109">
        <f ca="1">'rashodi-opći dio'!G25-'rashodi-opći dio'!G26-'rashodi-opći dio'!G28-'rashodi-opći dio'!G29</f>
        <v>-100000</v>
      </c>
      <c r="E28" s="109">
        <f ca="1">'rashodi-opći dio'!H25-'rashodi-opći dio'!H26-'rashodi-opći dio'!H28-'rashodi-opći dio'!H29</f>
        <v>16460000</v>
      </c>
      <c r="F28" s="100"/>
      <c r="G28" s="100"/>
    </row>
    <row r="29" spans="1:8" s="288" customFormat="1" hidden="1">
      <c r="A29" s="216">
        <v>3233</v>
      </c>
      <c r="B29" s="110" t="s">
        <v>247</v>
      </c>
      <c r="C29" s="109">
        <f ca="1">'rashodi-opći dio'!F31</f>
        <v>2310000</v>
      </c>
      <c r="D29" s="109">
        <f ca="1">'rashodi-opći dio'!G31</f>
        <v>0</v>
      </c>
      <c r="E29" s="109">
        <f ca="1">'rashodi-opći dio'!H31</f>
        <v>2310000</v>
      </c>
      <c r="F29" s="100"/>
      <c r="G29" s="100"/>
    </row>
    <row r="30" spans="1:8" s="288" customFormat="1" hidden="1">
      <c r="A30" s="216">
        <v>3234</v>
      </c>
      <c r="B30" s="110" t="s">
        <v>109</v>
      </c>
      <c r="C30" s="109">
        <f ca="1">'rashodi-opći dio'!F32</f>
        <v>6390000</v>
      </c>
      <c r="D30" s="109">
        <f ca="1">'rashodi-opći dio'!G32</f>
        <v>-75000</v>
      </c>
      <c r="E30" s="109">
        <f ca="1">'rashodi-opći dio'!H32</f>
        <v>6315000</v>
      </c>
      <c r="F30" s="100"/>
      <c r="G30" s="100"/>
    </row>
    <row r="31" spans="1:8" s="288" customFormat="1" hidden="1">
      <c r="A31" s="216">
        <v>3235</v>
      </c>
      <c r="B31" s="110" t="s">
        <v>110</v>
      </c>
      <c r="C31" s="109">
        <f ca="1">'rashodi-opći dio'!F33</f>
        <v>2450000</v>
      </c>
      <c r="D31" s="109">
        <f ca="1">'rashodi-opći dio'!G33</f>
        <v>50000</v>
      </c>
      <c r="E31" s="109">
        <f ca="1">'rashodi-opći dio'!H33</f>
        <v>2500000</v>
      </c>
      <c r="F31" s="100"/>
      <c r="G31" s="100"/>
    </row>
    <row r="32" spans="1:8" s="288" customFormat="1" hidden="1">
      <c r="A32" s="216">
        <v>3236</v>
      </c>
      <c r="B32" s="110" t="s">
        <v>248</v>
      </c>
      <c r="C32" s="109">
        <f ca="1">'rashodi-opći dio'!F34</f>
        <v>900000</v>
      </c>
      <c r="D32" s="109">
        <f ca="1">'rashodi-opći dio'!G34</f>
        <v>0</v>
      </c>
      <c r="E32" s="109">
        <f ca="1">'rashodi-opći dio'!H34</f>
        <v>900000</v>
      </c>
      <c r="F32" s="100"/>
      <c r="G32" s="100"/>
    </row>
    <row r="33" spans="1:7" s="288" customFormat="1" hidden="1">
      <c r="A33" s="216">
        <v>3237</v>
      </c>
      <c r="B33" s="112" t="s">
        <v>249</v>
      </c>
      <c r="C33" s="109">
        <f ca="1">'rashodi-opći dio'!F35-'rashodi-opći dio'!F36</f>
        <v>2403000</v>
      </c>
      <c r="D33" s="109">
        <f ca="1">'rashodi-opći dio'!G35-'rashodi-opći dio'!G36</f>
        <v>187000</v>
      </c>
      <c r="E33" s="109">
        <f ca="1">'rashodi-opći dio'!H35-'rashodi-opći dio'!H36</f>
        <v>2590000</v>
      </c>
      <c r="F33" s="100"/>
      <c r="G33" s="100"/>
    </row>
    <row r="34" spans="1:7" s="288" customFormat="1" hidden="1">
      <c r="A34" s="216">
        <v>3239</v>
      </c>
      <c r="B34" s="112" t="s">
        <v>250</v>
      </c>
      <c r="C34" s="109">
        <f ca="1">'rashodi-opći dio'!F40</f>
        <v>3968000</v>
      </c>
      <c r="D34" s="109">
        <f ca="1">'rashodi-opći dio'!G40</f>
        <v>-39000</v>
      </c>
      <c r="E34" s="109">
        <f ca="1">'rashodi-opći dio'!H40</f>
        <v>3929000</v>
      </c>
      <c r="F34" s="100"/>
      <c r="G34" s="100"/>
    </row>
    <row r="35" spans="1:7" s="288" customFormat="1">
      <c r="A35" s="289">
        <v>329</v>
      </c>
      <c r="B35" s="286" t="s">
        <v>52</v>
      </c>
      <c r="C35" s="117">
        <f ca="1">SUM(C36:C41)</f>
        <v>5013000</v>
      </c>
      <c r="D35" s="117">
        <f ca="1">SUM(D36:D41)</f>
        <v>-540000</v>
      </c>
      <c r="E35" s="117">
        <f ca="1">SUM(E36:E41)</f>
        <v>4473000</v>
      </c>
      <c r="F35" s="100"/>
      <c r="G35" s="100"/>
    </row>
    <row r="36" spans="1:7" s="288" customFormat="1" hidden="1">
      <c r="A36" s="216">
        <v>3291</v>
      </c>
      <c r="B36" s="113" t="s">
        <v>251</v>
      </c>
      <c r="C36" s="109">
        <f ca="1">'rashodi-opći dio'!F42</f>
        <v>345000</v>
      </c>
      <c r="D36" s="109">
        <f ca="1">'rashodi-opći dio'!G42</f>
        <v>0</v>
      </c>
      <c r="E36" s="109">
        <f ca="1">'rashodi-opći dio'!H42</f>
        <v>345000</v>
      </c>
      <c r="F36" s="100"/>
      <c r="G36" s="100"/>
    </row>
    <row r="37" spans="1:7" s="288" customFormat="1" hidden="1">
      <c r="A37" s="216">
        <v>3292</v>
      </c>
      <c r="B37" s="113" t="s">
        <v>252</v>
      </c>
      <c r="C37" s="109">
        <f ca="1">'rashodi-opći dio'!F43</f>
        <v>1240000</v>
      </c>
      <c r="D37" s="109">
        <f ca="1">'rashodi-opći dio'!G43</f>
        <v>-540000</v>
      </c>
      <c r="E37" s="109">
        <f ca="1">'rashodi-opći dio'!H43</f>
        <v>700000</v>
      </c>
      <c r="F37" s="100"/>
      <c r="G37" s="100"/>
    </row>
    <row r="38" spans="1:7" s="288" customFormat="1" hidden="1">
      <c r="A38" s="216">
        <v>3293</v>
      </c>
      <c r="B38" s="113" t="s">
        <v>253</v>
      </c>
      <c r="C38" s="109">
        <f ca="1">'rashodi-opći dio'!F44</f>
        <v>345000</v>
      </c>
      <c r="D38" s="109">
        <f ca="1">'rashodi-opći dio'!G44</f>
        <v>-15000</v>
      </c>
      <c r="E38" s="109">
        <f ca="1">'rashodi-opći dio'!H44</f>
        <v>330000</v>
      </c>
      <c r="F38" s="100"/>
      <c r="G38" s="100"/>
    </row>
    <row r="39" spans="1:7" s="288" customFormat="1" hidden="1">
      <c r="A39" s="216">
        <v>3294</v>
      </c>
      <c r="B39" s="113" t="s">
        <v>111</v>
      </c>
      <c r="C39" s="109">
        <f ca="1">'rashodi-opći dio'!F45</f>
        <v>106000</v>
      </c>
      <c r="D39" s="109">
        <f ca="1">'rashodi-opći dio'!G45</f>
        <v>70000</v>
      </c>
      <c r="E39" s="109">
        <f ca="1">'rashodi-opći dio'!H45</f>
        <v>176000</v>
      </c>
      <c r="F39" s="100"/>
      <c r="G39" s="100"/>
    </row>
    <row r="40" spans="1:7" s="288" customFormat="1" hidden="1">
      <c r="A40" s="216">
        <v>3295</v>
      </c>
      <c r="B40" s="77" t="s">
        <v>173</v>
      </c>
      <c r="C40" s="109">
        <f ca="1">'rashodi-opći dio'!F46</f>
        <v>320000</v>
      </c>
      <c r="D40" s="109">
        <f ca="1">'rashodi-opći dio'!G46</f>
        <v>120000</v>
      </c>
      <c r="E40" s="109">
        <f ca="1">'rashodi-opći dio'!H46</f>
        <v>440000</v>
      </c>
      <c r="F40" s="100"/>
      <c r="G40" s="100"/>
    </row>
    <row r="41" spans="1:7" s="288" customFormat="1" hidden="1">
      <c r="A41" s="216">
        <v>3299</v>
      </c>
      <c r="B41" s="108" t="s">
        <v>112</v>
      </c>
      <c r="C41" s="109">
        <f ca="1">'rashodi-opći dio'!F47</f>
        <v>2657000</v>
      </c>
      <c r="D41" s="109">
        <f ca="1">'rashodi-opći dio'!G47</f>
        <v>-175000</v>
      </c>
      <c r="E41" s="109">
        <f ca="1">'rashodi-opći dio'!H47</f>
        <v>2482000</v>
      </c>
      <c r="F41" s="100"/>
      <c r="G41" s="100"/>
    </row>
    <row r="42" spans="1:7" s="288" customFormat="1" hidden="1">
      <c r="A42" s="289">
        <v>34</v>
      </c>
      <c r="B42" s="286" t="s">
        <v>192</v>
      </c>
      <c r="C42" s="117">
        <f ca="1">C43</f>
        <v>39577000</v>
      </c>
      <c r="D42" s="117">
        <f ca="1">D43</f>
        <v>18235000</v>
      </c>
      <c r="E42" s="117">
        <f ca="1">E43</f>
        <v>57812000</v>
      </c>
      <c r="F42" s="100"/>
      <c r="G42" s="100"/>
    </row>
    <row r="43" spans="1:7" s="288" customFormat="1">
      <c r="A43" s="289">
        <v>343</v>
      </c>
      <c r="B43" s="286" t="s">
        <v>61</v>
      </c>
      <c r="C43" s="90">
        <f ca="1">SUM(C44:C47)</f>
        <v>39577000</v>
      </c>
      <c r="D43" s="90">
        <f ca="1">SUM(D44:D47)</f>
        <v>18235000</v>
      </c>
      <c r="E43" s="90">
        <f ca="1">SUM(E44:E47)</f>
        <v>57812000</v>
      </c>
      <c r="F43" s="100"/>
      <c r="G43" s="100"/>
    </row>
    <row r="44" spans="1:7" s="288" customFormat="1" hidden="1">
      <c r="A44" s="217">
        <v>3431</v>
      </c>
      <c r="B44" s="114" t="s">
        <v>254</v>
      </c>
      <c r="C44" s="109">
        <f ca="1">'rashodi-opći dio'!F54</f>
        <v>275000</v>
      </c>
      <c r="D44" s="109">
        <f ca="1">'rashodi-opći dio'!G54</f>
        <v>0</v>
      </c>
      <c r="E44" s="109">
        <f ca="1">'rashodi-opći dio'!H54</f>
        <v>275000</v>
      </c>
      <c r="F44" s="100"/>
      <c r="G44" s="100"/>
    </row>
    <row r="45" spans="1:7" s="288" customFormat="1" hidden="1">
      <c r="A45" s="217">
        <v>3432</v>
      </c>
      <c r="B45" s="114" t="s">
        <v>255</v>
      </c>
      <c r="C45" s="109">
        <f ca="1">'rashodi-opći dio'!F55</f>
        <v>2000000</v>
      </c>
      <c r="D45" s="109">
        <f ca="1">'rashodi-opći dio'!G55</f>
        <v>7000000</v>
      </c>
      <c r="E45" s="109">
        <f ca="1">'rashodi-opći dio'!H55</f>
        <v>9000000</v>
      </c>
      <c r="F45" s="100"/>
      <c r="G45" s="100"/>
    </row>
    <row r="46" spans="1:7" s="288" customFormat="1" hidden="1">
      <c r="A46" s="217">
        <v>3433</v>
      </c>
      <c r="B46" s="114" t="s">
        <v>256</v>
      </c>
      <c r="C46" s="109">
        <f ca="1">'rashodi-opći dio'!F56</f>
        <v>12302000</v>
      </c>
      <c r="D46" s="109">
        <f ca="1">'rashodi-opći dio'!G56</f>
        <v>235000</v>
      </c>
      <c r="E46" s="109">
        <f ca="1">'rashodi-opći dio'!H56</f>
        <v>12537000</v>
      </c>
      <c r="F46" s="100"/>
      <c r="G46" s="100"/>
    </row>
    <row r="47" spans="1:7" s="288" customFormat="1" hidden="1">
      <c r="A47" s="217">
        <v>3434</v>
      </c>
      <c r="B47" s="114" t="s">
        <v>257</v>
      </c>
      <c r="C47" s="109">
        <f ca="1">'rashodi-opći dio'!F57</f>
        <v>25000000</v>
      </c>
      <c r="D47" s="109">
        <f ca="1">'rashodi-opći dio'!G57</f>
        <v>11000000</v>
      </c>
      <c r="E47" s="109">
        <f ca="1">'rashodi-opći dio'!H57</f>
        <v>36000000</v>
      </c>
      <c r="F47" s="100"/>
      <c r="G47" s="100"/>
    </row>
    <row r="48" spans="1:7" s="288" customFormat="1" hidden="1">
      <c r="A48" s="289">
        <v>38</v>
      </c>
      <c r="B48" s="286" t="s">
        <v>193</v>
      </c>
      <c r="C48" s="117">
        <f t="shared" ref="C48:E49" si="0">C49</f>
        <v>10950000</v>
      </c>
      <c r="D48" s="117">
        <f t="shared" si="0"/>
        <v>1450000</v>
      </c>
      <c r="E48" s="117">
        <f t="shared" si="0"/>
        <v>12400000</v>
      </c>
      <c r="F48" s="100"/>
      <c r="G48" s="100"/>
    </row>
    <row r="49" spans="1:7" s="288" customFormat="1">
      <c r="A49" s="289">
        <v>383</v>
      </c>
      <c r="B49" s="241" t="s">
        <v>194</v>
      </c>
      <c r="C49" s="117">
        <f t="shared" si="0"/>
        <v>10950000</v>
      </c>
      <c r="D49" s="117">
        <f t="shared" si="0"/>
        <v>1450000</v>
      </c>
      <c r="E49" s="117">
        <f t="shared" si="0"/>
        <v>12400000</v>
      </c>
      <c r="F49" s="100"/>
      <c r="G49" s="100"/>
    </row>
    <row r="50" spans="1:7" hidden="1">
      <c r="A50" s="214">
        <v>3831</v>
      </c>
      <c r="B50" s="110" t="s">
        <v>113</v>
      </c>
      <c r="C50" s="109">
        <f ca="1">'rashodi-opći dio'!F62</f>
        <v>10950000</v>
      </c>
      <c r="D50" s="109">
        <f ca="1">'rashodi-opći dio'!G62</f>
        <v>1450000</v>
      </c>
      <c r="E50" s="109">
        <f ca="1">'rashodi-opći dio'!H62</f>
        <v>12400000</v>
      </c>
      <c r="F50" s="100"/>
      <c r="G50" s="100"/>
    </row>
    <row r="51" spans="1:7">
      <c r="A51" s="208"/>
      <c r="B51" s="107"/>
      <c r="E51" s="74"/>
      <c r="F51" s="92"/>
      <c r="G51" s="92"/>
    </row>
    <row r="52" spans="1:7">
      <c r="A52" s="218" t="s">
        <v>114</v>
      </c>
      <c r="B52" s="115" t="s">
        <v>115</v>
      </c>
      <c r="C52" s="89">
        <f t="shared" ref="C52:E53" si="1">C53</f>
        <v>7600000</v>
      </c>
      <c r="D52" s="89">
        <f t="shared" si="1"/>
        <v>620000</v>
      </c>
      <c r="E52" s="89">
        <f t="shared" si="1"/>
        <v>8220000</v>
      </c>
      <c r="F52" s="91"/>
      <c r="G52" s="91"/>
    </row>
    <row r="53" spans="1:7" hidden="1">
      <c r="A53" s="242">
        <v>42</v>
      </c>
      <c r="B53" s="239" t="s">
        <v>15</v>
      </c>
      <c r="C53" s="89">
        <f t="shared" si="1"/>
        <v>7600000</v>
      </c>
      <c r="D53" s="89">
        <f t="shared" si="1"/>
        <v>620000</v>
      </c>
      <c r="E53" s="89">
        <f t="shared" si="1"/>
        <v>8220000</v>
      </c>
      <c r="F53" s="91"/>
      <c r="G53" s="91"/>
    </row>
    <row r="54" spans="1:7" s="288" customFormat="1">
      <c r="A54" s="246">
        <v>422</v>
      </c>
      <c r="B54" s="241" t="s">
        <v>23</v>
      </c>
      <c r="C54" s="269">
        <f>SUM(C55:C58)</f>
        <v>7600000</v>
      </c>
      <c r="D54" s="269">
        <f>SUM(D55:D58)</f>
        <v>620000</v>
      </c>
      <c r="E54" s="269">
        <f>SUM(E55:E58)</f>
        <v>8220000</v>
      </c>
      <c r="F54" s="92"/>
      <c r="G54" s="92"/>
    </row>
    <row r="55" spans="1:7" ht="12.75" hidden="1" customHeight="1">
      <c r="A55" s="145" t="s">
        <v>21</v>
      </c>
      <c r="B55" s="116" t="s">
        <v>155</v>
      </c>
      <c r="C55" s="109">
        <f ca="1">'rashodi-opći dio'!F75</f>
        <v>3300000</v>
      </c>
      <c r="D55" s="109">
        <f ca="1">'rashodi-opći dio'!G75</f>
        <v>-380000</v>
      </c>
      <c r="E55" s="109">
        <f ca="1">'rashodi-opći dio'!H75</f>
        <v>2920000</v>
      </c>
      <c r="F55" s="100"/>
      <c r="G55" s="100"/>
    </row>
    <row r="56" spans="1:7" ht="12.75" hidden="1" customHeight="1">
      <c r="A56" s="215" t="s">
        <v>22</v>
      </c>
      <c r="B56" s="112" t="s">
        <v>156</v>
      </c>
      <c r="C56" s="109">
        <f ca="1">'rashodi-opći dio'!F76</f>
        <v>300000</v>
      </c>
      <c r="D56" s="109">
        <f ca="1">'rashodi-opći dio'!G76</f>
        <v>0</v>
      </c>
      <c r="E56" s="109">
        <f ca="1">'rashodi-opći dio'!H76</f>
        <v>300000</v>
      </c>
      <c r="F56" s="100"/>
      <c r="G56" s="100"/>
    </row>
    <row r="57" spans="1:7" ht="12.75" hidden="1" customHeight="1">
      <c r="A57" s="214">
        <v>4223</v>
      </c>
      <c r="B57" s="110" t="s">
        <v>157</v>
      </c>
      <c r="C57" s="109">
        <f ca="1">'rashodi-opći dio'!F77</f>
        <v>200000</v>
      </c>
      <c r="D57" s="109">
        <f ca="1">'rashodi-opći dio'!G77</f>
        <v>0</v>
      </c>
      <c r="E57" s="109">
        <f ca="1">'rashodi-opći dio'!H77</f>
        <v>200000</v>
      </c>
      <c r="F57" s="100"/>
      <c r="G57" s="100"/>
    </row>
    <row r="58" spans="1:7" ht="12.75" hidden="1" customHeight="1">
      <c r="A58" s="215" t="s">
        <v>24</v>
      </c>
      <c r="B58" s="116" t="s">
        <v>158</v>
      </c>
      <c r="C58" s="109">
        <f ca="1">'rashodi-opći dio'!F78</f>
        <v>3800000</v>
      </c>
      <c r="D58" s="109">
        <f ca="1">'rashodi-opći dio'!G78</f>
        <v>1000000</v>
      </c>
      <c r="E58" s="109">
        <f ca="1">'rashodi-opći dio'!H78</f>
        <v>4800000</v>
      </c>
      <c r="F58" s="100"/>
      <c r="G58" s="100"/>
    </row>
    <row r="59" spans="1:7" ht="12.75" customHeight="1">
      <c r="A59" s="215"/>
      <c r="B59" s="112"/>
      <c r="E59" s="74"/>
      <c r="F59" s="92"/>
      <c r="G59" s="92"/>
    </row>
    <row r="60" spans="1:7">
      <c r="A60" s="218" t="s">
        <v>116</v>
      </c>
      <c r="B60" s="115" t="s">
        <v>117</v>
      </c>
      <c r="C60" s="89">
        <f>C61+C64</f>
        <v>5900000</v>
      </c>
      <c r="D60" s="89">
        <f>D61+D64</f>
        <v>3130000</v>
      </c>
      <c r="E60" s="89">
        <f>E61+E64</f>
        <v>9030000</v>
      </c>
      <c r="F60" s="91"/>
      <c r="G60" s="91"/>
    </row>
    <row r="61" spans="1:7" hidden="1">
      <c r="A61" s="242">
        <v>41</v>
      </c>
      <c r="B61" s="60" t="s">
        <v>13</v>
      </c>
      <c r="C61" s="89">
        <f t="shared" ref="C61:E62" si="2">C62</f>
        <v>2200000</v>
      </c>
      <c r="D61" s="89">
        <f t="shared" si="2"/>
        <v>-200000</v>
      </c>
      <c r="E61" s="89">
        <f t="shared" si="2"/>
        <v>2000000</v>
      </c>
      <c r="F61" s="91"/>
      <c r="G61" s="91"/>
    </row>
    <row r="62" spans="1:7" s="288" customFormat="1">
      <c r="A62" s="246">
        <v>412</v>
      </c>
      <c r="B62" s="63" t="s">
        <v>56</v>
      </c>
      <c r="C62" s="269">
        <f t="shared" si="2"/>
        <v>2200000</v>
      </c>
      <c r="D62" s="269">
        <f t="shared" si="2"/>
        <v>-200000</v>
      </c>
      <c r="E62" s="269">
        <f t="shared" si="2"/>
        <v>2000000</v>
      </c>
      <c r="F62" s="92"/>
      <c r="G62" s="92"/>
    </row>
    <row r="63" spans="1:7" s="288" customFormat="1" hidden="1">
      <c r="A63" s="215" t="s">
        <v>14</v>
      </c>
      <c r="B63" s="111" t="s">
        <v>118</v>
      </c>
      <c r="C63" s="109">
        <f ca="1">'rashodi-opći dio'!F68</f>
        <v>2200000</v>
      </c>
      <c r="D63" s="109">
        <f ca="1">'rashodi-opći dio'!G68</f>
        <v>-200000</v>
      </c>
      <c r="E63" s="109">
        <f ca="1">'rashodi-opći dio'!H68</f>
        <v>2000000</v>
      </c>
      <c r="F63" s="100"/>
      <c r="G63" s="100"/>
    </row>
    <row r="64" spans="1:7" s="288" customFormat="1" hidden="1">
      <c r="A64" s="246">
        <v>42</v>
      </c>
      <c r="B64" s="241" t="s">
        <v>195</v>
      </c>
      <c r="C64" s="117">
        <f t="shared" ref="C64:E65" si="3">C65</f>
        <v>3700000</v>
      </c>
      <c r="D64" s="117">
        <f t="shared" si="3"/>
        <v>3330000</v>
      </c>
      <c r="E64" s="117">
        <f t="shared" si="3"/>
        <v>7030000</v>
      </c>
      <c r="F64" s="100"/>
      <c r="G64" s="100"/>
    </row>
    <row r="65" spans="1:9" s="288" customFormat="1">
      <c r="A65" s="246">
        <v>426</v>
      </c>
      <c r="B65" s="241" t="s">
        <v>27</v>
      </c>
      <c r="C65" s="117">
        <f t="shared" si="3"/>
        <v>3700000</v>
      </c>
      <c r="D65" s="117">
        <f t="shared" si="3"/>
        <v>3330000</v>
      </c>
      <c r="E65" s="117">
        <f t="shared" si="3"/>
        <v>7030000</v>
      </c>
      <c r="F65" s="100"/>
      <c r="G65" s="100"/>
    </row>
    <row r="66" spans="1:9" hidden="1">
      <c r="A66" s="215" t="s">
        <v>57</v>
      </c>
      <c r="B66" s="111" t="s">
        <v>159</v>
      </c>
      <c r="C66" s="109">
        <f ca="1">'rashodi-opći dio'!F82</f>
        <v>3700000</v>
      </c>
      <c r="D66" s="109">
        <f ca="1">'rashodi-opći dio'!G82</f>
        <v>3330000</v>
      </c>
      <c r="E66" s="109">
        <f ca="1">'rashodi-opći dio'!H82</f>
        <v>7030000</v>
      </c>
      <c r="F66" s="100"/>
      <c r="G66" s="100"/>
    </row>
    <row r="67" spans="1:9">
      <c r="A67" s="215"/>
      <c r="B67" s="112"/>
      <c r="E67" s="74"/>
      <c r="F67" s="92"/>
      <c r="G67" s="92"/>
    </row>
    <row r="68" spans="1:9">
      <c r="A68" s="218" t="s">
        <v>119</v>
      </c>
      <c r="B68" s="115" t="s">
        <v>120</v>
      </c>
      <c r="C68" s="89">
        <f t="shared" ref="C68:E70" si="4">C69</f>
        <v>1600000</v>
      </c>
      <c r="D68" s="89">
        <f t="shared" si="4"/>
        <v>0</v>
      </c>
      <c r="E68" s="89">
        <f t="shared" si="4"/>
        <v>1600000</v>
      </c>
      <c r="F68" s="91"/>
      <c r="G68" s="91"/>
    </row>
    <row r="69" spans="1:9" hidden="1">
      <c r="A69" s="242">
        <v>42</v>
      </c>
      <c r="B69" s="239" t="s">
        <v>195</v>
      </c>
      <c r="C69" s="89">
        <f t="shared" si="4"/>
        <v>1600000</v>
      </c>
      <c r="D69" s="89">
        <f t="shared" si="4"/>
        <v>0</v>
      </c>
      <c r="E69" s="89">
        <f t="shared" si="4"/>
        <v>1600000</v>
      </c>
      <c r="F69" s="91"/>
      <c r="G69" s="91"/>
    </row>
    <row r="70" spans="1:9" s="288" customFormat="1">
      <c r="A70" s="246">
        <v>423</v>
      </c>
      <c r="B70" s="241" t="s">
        <v>196</v>
      </c>
      <c r="C70" s="269">
        <f t="shared" si="4"/>
        <v>1600000</v>
      </c>
      <c r="D70" s="269">
        <f t="shared" si="4"/>
        <v>0</v>
      </c>
      <c r="E70" s="269">
        <f t="shared" si="4"/>
        <v>1600000</v>
      </c>
      <c r="F70" s="92"/>
      <c r="G70" s="92"/>
    </row>
    <row r="71" spans="1:9" hidden="1">
      <c r="A71" s="219" t="s">
        <v>26</v>
      </c>
      <c r="B71" s="112" t="s">
        <v>121</v>
      </c>
      <c r="C71" s="117">
        <f ca="1">'rashodi-opći dio'!F80</f>
        <v>1600000</v>
      </c>
      <c r="D71" s="117">
        <f ca="1">'rashodi-opći dio'!G80</f>
        <v>0</v>
      </c>
      <c r="E71" s="117">
        <f ca="1">'rashodi-opći dio'!H80</f>
        <v>1600000</v>
      </c>
      <c r="F71" s="99"/>
      <c r="G71" s="99"/>
      <c r="H71" s="118"/>
      <c r="I71" s="118"/>
    </row>
    <row r="72" spans="1:9">
      <c r="A72" s="215"/>
      <c r="B72" s="112"/>
      <c r="E72" s="74"/>
      <c r="F72" s="92"/>
      <c r="G72" s="92"/>
    </row>
    <row r="73" spans="1:9">
      <c r="A73" s="218" t="s">
        <v>122</v>
      </c>
      <c r="B73" s="115" t="s">
        <v>123</v>
      </c>
      <c r="C73" s="89">
        <f t="shared" ref="C73:E74" si="5">C74</f>
        <v>8900000</v>
      </c>
      <c r="D73" s="89">
        <f t="shared" si="5"/>
        <v>0</v>
      </c>
      <c r="E73" s="89">
        <f t="shared" si="5"/>
        <v>8900000</v>
      </c>
      <c r="F73" s="91"/>
      <c r="G73" s="91"/>
    </row>
    <row r="74" spans="1:9" hidden="1">
      <c r="A74" s="242">
        <v>42</v>
      </c>
      <c r="B74" s="239" t="s">
        <v>195</v>
      </c>
      <c r="C74" s="89">
        <f t="shared" si="5"/>
        <v>8900000</v>
      </c>
      <c r="D74" s="89">
        <f t="shared" si="5"/>
        <v>0</v>
      </c>
      <c r="E74" s="89">
        <f t="shared" si="5"/>
        <v>8900000</v>
      </c>
      <c r="F74" s="91"/>
      <c r="G74" s="91"/>
    </row>
    <row r="75" spans="1:9" s="288" customFormat="1">
      <c r="A75" s="246">
        <v>421</v>
      </c>
      <c r="B75" s="241" t="s">
        <v>16</v>
      </c>
      <c r="C75" s="269">
        <f>C76+C77</f>
        <v>8900000</v>
      </c>
      <c r="D75" s="269">
        <f>D76+D77</f>
        <v>0</v>
      </c>
      <c r="E75" s="269">
        <f>E76+E77</f>
        <v>8900000</v>
      </c>
      <c r="F75" s="92"/>
      <c r="G75" s="92"/>
    </row>
    <row r="76" spans="1:9" hidden="1">
      <c r="A76" s="215" t="s">
        <v>17</v>
      </c>
      <c r="B76" s="112" t="s">
        <v>160</v>
      </c>
      <c r="C76" s="80">
        <f ca="1">'rashodi-opći dio'!F71</f>
        <v>4000000</v>
      </c>
      <c r="D76" s="80">
        <f ca="1">'rashodi-opći dio'!G71</f>
        <v>0</v>
      </c>
      <c r="E76" s="109">
        <f ca="1">'rashodi-opći dio'!H71</f>
        <v>4000000</v>
      </c>
      <c r="F76" s="92"/>
      <c r="G76" s="92"/>
    </row>
    <row r="77" spans="1:9" hidden="1">
      <c r="A77" s="215">
        <v>4214</v>
      </c>
      <c r="B77" s="111" t="s">
        <v>124</v>
      </c>
      <c r="C77" s="80">
        <f ca="1">'rashodi-opći dio'!F73</f>
        <v>4900000</v>
      </c>
      <c r="D77" s="80">
        <f ca="1">'rashodi-opći dio'!G73</f>
        <v>0</v>
      </c>
      <c r="E77" s="109">
        <f ca="1">'rashodi-opći dio'!H73</f>
        <v>4900000</v>
      </c>
      <c r="F77" s="92"/>
      <c r="G77" s="92"/>
    </row>
    <row r="78" spans="1:9">
      <c r="A78" s="215"/>
      <c r="B78" s="112"/>
      <c r="E78" s="80"/>
      <c r="F78" s="92"/>
      <c r="G78" s="92"/>
    </row>
    <row r="79" spans="1:9" s="120" customFormat="1">
      <c r="A79" s="220">
        <v>101</v>
      </c>
      <c r="B79" s="67" t="s">
        <v>125</v>
      </c>
      <c r="C79" s="76">
        <f>C81</f>
        <v>1249920000</v>
      </c>
      <c r="D79" s="76">
        <f>D81</f>
        <v>-35300000</v>
      </c>
      <c r="E79" s="76">
        <f>E81</f>
        <v>1214620000</v>
      </c>
      <c r="F79" s="91"/>
      <c r="G79" s="91"/>
    </row>
    <row r="80" spans="1:9">
      <c r="A80" s="215"/>
      <c r="B80" s="112"/>
      <c r="E80" s="74"/>
      <c r="F80" s="92"/>
      <c r="G80" s="92"/>
    </row>
    <row r="81" spans="1:7" ht="24.75" customHeight="1">
      <c r="A81" s="238" t="s">
        <v>126</v>
      </c>
      <c r="B81" s="107" t="s">
        <v>127</v>
      </c>
      <c r="C81" s="89">
        <f>C82+C85</f>
        <v>1249920000</v>
      </c>
      <c r="D81" s="89">
        <f>D82+D85</f>
        <v>-35300000</v>
      </c>
      <c r="E81" s="89">
        <f>E82+E85</f>
        <v>1214620000</v>
      </c>
      <c r="F81" s="91"/>
      <c r="G81" s="91"/>
    </row>
    <row r="82" spans="1:7" ht="12.75" hidden="1" customHeight="1">
      <c r="A82" s="208">
        <v>34</v>
      </c>
      <c r="B82" s="107" t="s">
        <v>192</v>
      </c>
      <c r="C82" s="89">
        <f t="shared" ref="C82:E83" si="6">C83</f>
        <v>347150000</v>
      </c>
      <c r="D82" s="89">
        <f t="shared" si="6"/>
        <v>-35300000</v>
      </c>
      <c r="E82" s="89">
        <f t="shared" si="6"/>
        <v>311850000</v>
      </c>
      <c r="F82" s="91"/>
      <c r="G82" s="91"/>
    </row>
    <row r="83" spans="1:7" s="288" customFormat="1" ht="12.75" customHeight="1">
      <c r="A83" s="246">
        <v>342</v>
      </c>
      <c r="B83" s="286" t="s">
        <v>198</v>
      </c>
      <c r="C83" s="269">
        <f t="shared" si="6"/>
        <v>347150000</v>
      </c>
      <c r="D83" s="269">
        <f t="shared" si="6"/>
        <v>-35300000</v>
      </c>
      <c r="E83" s="269">
        <f t="shared" si="6"/>
        <v>311850000</v>
      </c>
      <c r="F83" s="92"/>
      <c r="G83" s="92"/>
    </row>
    <row r="84" spans="1:7" s="288" customFormat="1" ht="25.5" hidden="1">
      <c r="A84" s="243" t="s">
        <v>51</v>
      </c>
      <c r="B84" s="244" t="s">
        <v>197</v>
      </c>
      <c r="C84" s="109">
        <f ca="1">'rashodi-opći dio'!F51</f>
        <v>347150000</v>
      </c>
      <c r="D84" s="109">
        <f ca="1">'rashodi-opći dio'!G51</f>
        <v>-35300000</v>
      </c>
      <c r="E84" s="109">
        <f ca="1">'rashodi-opći dio'!H51</f>
        <v>311850000</v>
      </c>
      <c r="F84" s="100"/>
      <c r="G84" s="100"/>
    </row>
    <row r="85" spans="1:7" s="288" customFormat="1" hidden="1">
      <c r="A85" s="246">
        <v>54</v>
      </c>
      <c r="B85" s="286" t="s">
        <v>188</v>
      </c>
      <c r="C85" s="117">
        <f t="shared" ref="C85:E86" si="7">C86</f>
        <v>902770000</v>
      </c>
      <c r="D85" s="117">
        <f t="shared" si="7"/>
        <v>0</v>
      </c>
      <c r="E85" s="117">
        <f t="shared" si="7"/>
        <v>902770000</v>
      </c>
      <c r="F85" s="100"/>
      <c r="G85" s="100"/>
    </row>
    <row r="86" spans="1:7" s="288" customFormat="1" ht="25.5">
      <c r="A86" s="246">
        <v>544</v>
      </c>
      <c r="B86" s="286" t="s">
        <v>199</v>
      </c>
      <c r="C86" s="117">
        <f t="shared" si="7"/>
        <v>902770000</v>
      </c>
      <c r="D86" s="117">
        <f t="shared" si="7"/>
        <v>0</v>
      </c>
      <c r="E86" s="117">
        <f t="shared" si="7"/>
        <v>902770000</v>
      </c>
      <c r="F86" s="100"/>
      <c r="G86" s="100"/>
    </row>
    <row r="87" spans="1:7" ht="25.5" hidden="1">
      <c r="A87" s="245">
        <v>5443</v>
      </c>
      <c r="B87" s="63" t="s">
        <v>200</v>
      </c>
      <c r="C87" s="109">
        <f ca="1">'račun financiranja'!F13</f>
        <v>902770000</v>
      </c>
      <c r="D87" s="109">
        <f ca="1">'račun financiranja'!G13</f>
        <v>0</v>
      </c>
      <c r="E87" s="109">
        <f ca="1">'račun financiranja'!H13</f>
        <v>902770000</v>
      </c>
      <c r="F87" s="100"/>
      <c r="G87" s="100"/>
    </row>
    <row r="88" spans="1:7" ht="12.75" customHeight="1">
      <c r="A88" s="215"/>
      <c r="B88" s="112"/>
      <c r="E88" s="80"/>
      <c r="F88" s="92"/>
      <c r="G88" s="92"/>
    </row>
    <row r="89" spans="1:7" s="120" customFormat="1" ht="12.75" customHeight="1">
      <c r="A89" s="220">
        <v>102</v>
      </c>
      <c r="B89" s="67" t="s">
        <v>128</v>
      </c>
      <c r="C89" s="76">
        <f>C91</f>
        <v>139540000</v>
      </c>
      <c r="D89" s="76">
        <f>D91</f>
        <v>0</v>
      </c>
      <c r="E89" s="79">
        <f>E91</f>
        <v>139540000</v>
      </c>
      <c r="F89" s="91"/>
      <c r="G89" s="91"/>
    </row>
    <row r="90" spans="1:7" ht="12.75" customHeight="1">
      <c r="A90" s="215"/>
      <c r="B90" s="112"/>
      <c r="E90" s="80"/>
      <c r="F90" s="92"/>
      <c r="G90" s="92"/>
    </row>
    <row r="91" spans="1:7" ht="24.75" customHeight="1">
      <c r="A91" s="238" t="s">
        <v>129</v>
      </c>
      <c r="B91" s="107" t="s">
        <v>130</v>
      </c>
      <c r="C91" s="89">
        <f>C92+C95</f>
        <v>139540000</v>
      </c>
      <c r="D91" s="89">
        <f>D92+D95</f>
        <v>0</v>
      </c>
      <c r="E91" s="89">
        <f>E92+E95</f>
        <v>139540000</v>
      </c>
      <c r="F91" s="91"/>
      <c r="G91" s="91"/>
    </row>
    <row r="92" spans="1:7" ht="12.75" hidden="1" customHeight="1">
      <c r="A92" s="208">
        <v>34</v>
      </c>
      <c r="B92" s="107" t="s">
        <v>192</v>
      </c>
      <c r="C92" s="89">
        <f t="shared" ref="C92:E93" si="8">C93</f>
        <v>48900000</v>
      </c>
      <c r="D92" s="89">
        <f t="shared" si="8"/>
        <v>0</v>
      </c>
      <c r="E92" s="89">
        <f t="shared" si="8"/>
        <v>48900000</v>
      </c>
      <c r="F92" s="91"/>
      <c r="G92" s="91"/>
    </row>
    <row r="93" spans="1:7" s="288" customFormat="1" ht="12.75" customHeight="1">
      <c r="A93" s="246">
        <v>342</v>
      </c>
      <c r="B93" s="286" t="s">
        <v>198</v>
      </c>
      <c r="C93" s="269">
        <f t="shared" si="8"/>
        <v>48900000</v>
      </c>
      <c r="D93" s="269">
        <f t="shared" si="8"/>
        <v>0</v>
      </c>
      <c r="E93" s="269">
        <f t="shared" si="8"/>
        <v>48900000</v>
      </c>
      <c r="F93" s="92"/>
      <c r="G93" s="92"/>
    </row>
    <row r="94" spans="1:7" s="288" customFormat="1" ht="25.5" hidden="1">
      <c r="A94" s="243" t="s">
        <v>51</v>
      </c>
      <c r="B94" s="244" t="s">
        <v>197</v>
      </c>
      <c r="C94" s="109">
        <f ca="1">'rashodi-opći dio'!F52</f>
        <v>48900000</v>
      </c>
      <c r="D94" s="109">
        <f ca="1">'rashodi-opći dio'!G52</f>
        <v>0</v>
      </c>
      <c r="E94" s="109">
        <f ca="1">'rashodi-opći dio'!H52</f>
        <v>48900000</v>
      </c>
      <c r="F94" s="92"/>
      <c r="G94" s="92"/>
    </row>
    <row r="95" spans="1:7" s="288" customFormat="1" hidden="1">
      <c r="A95" s="246">
        <v>54</v>
      </c>
      <c r="B95" s="286" t="s">
        <v>188</v>
      </c>
      <c r="C95" s="117">
        <f t="shared" ref="C95:E96" si="9">C96</f>
        <v>90640000</v>
      </c>
      <c r="D95" s="117">
        <f t="shared" si="9"/>
        <v>0</v>
      </c>
      <c r="E95" s="117">
        <f t="shared" si="9"/>
        <v>90640000</v>
      </c>
      <c r="F95" s="92"/>
      <c r="G95" s="92"/>
    </row>
    <row r="96" spans="1:7" s="288" customFormat="1" ht="25.5">
      <c r="A96" s="246">
        <v>544</v>
      </c>
      <c r="B96" s="286" t="s">
        <v>199</v>
      </c>
      <c r="C96" s="117">
        <f t="shared" si="9"/>
        <v>90640000</v>
      </c>
      <c r="D96" s="117">
        <f t="shared" si="9"/>
        <v>0</v>
      </c>
      <c r="E96" s="117">
        <f t="shared" si="9"/>
        <v>90640000</v>
      </c>
      <c r="F96" s="92"/>
      <c r="G96" s="92"/>
    </row>
    <row r="97" spans="1:8" hidden="1">
      <c r="A97" s="245">
        <v>5446</v>
      </c>
      <c r="B97" s="63" t="s">
        <v>201</v>
      </c>
      <c r="C97" s="109">
        <f ca="1">'račun financiranja'!F14</f>
        <v>90640000</v>
      </c>
      <c r="D97" s="109">
        <f ca="1">'račun financiranja'!G14</f>
        <v>0</v>
      </c>
      <c r="E97" s="109">
        <f ca="1">'račun financiranja'!H14</f>
        <v>90640000</v>
      </c>
      <c r="F97" s="92"/>
      <c r="G97" s="92"/>
    </row>
    <row r="98" spans="1:8" ht="12" customHeight="1">
      <c r="A98" s="217"/>
      <c r="B98" s="63"/>
      <c r="C98" s="121"/>
      <c r="D98" s="121"/>
      <c r="E98" s="80"/>
      <c r="F98" s="92"/>
      <c r="G98" s="92"/>
    </row>
    <row r="99" spans="1:8" s="120" customFormat="1">
      <c r="A99" s="220">
        <v>103</v>
      </c>
      <c r="B99" s="67" t="s">
        <v>131</v>
      </c>
      <c r="C99" s="76">
        <f>C101+C109+C118+C127+C135+C143+C151+C159+C168</f>
        <v>1243770000</v>
      </c>
      <c r="D99" s="76">
        <f>D101+D109+D118+D127+D135+D143+D151+D159+D168</f>
        <v>216635000</v>
      </c>
      <c r="E99" s="76">
        <f>E101+E109+E118+E127+E135+E143+E151+E159+E168</f>
        <v>1460405000</v>
      </c>
      <c r="F99" s="157"/>
      <c r="G99" s="157"/>
    </row>
    <row r="100" spans="1:8" s="158" customFormat="1" ht="12" customHeight="1">
      <c r="A100" s="221"/>
      <c r="B100" s="73"/>
      <c r="C100" s="74"/>
      <c r="D100" s="74"/>
      <c r="E100" s="74"/>
      <c r="F100" s="157"/>
      <c r="G100" s="157"/>
    </row>
    <row r="101" spans="1:8" s="120" customFormat="1">
      <c r="A101" s="222" t="s">
        <v>122</v>
      </c>
      <c r="B101" s="85" t="s">
        <v>132</v>
      </c>
      <c r="C101" s="76">
        <f>C102+C105</f>
        <v>97650000</v>
      </c>
      <c r="D101" s="76">
        <f>D102+D105</f>
        <v>-77217000</v>
      </c>
      <c r="E101" s="76">
        <f>E102+E105</f>
        <v>20433000</v>
      </c>
      <c r="F101" s="157"/>
      <c r="G101" s="157"/>
    </row>
    <row r="102" spans="1:8" s="120" customFormat="1" hidden="1">
      <c r="A102" s="242">
        <v>41</v>
      </c>
      <c r="B102" s="60" t="s">
        <v>13</v>
      </c>
      <c r="C102" s="76">
        <f t="shared" ref="C102:E103" si="10">C103</f>
        <v>5000000</v>
      </c>
      <c r="D102" s="76">
        <f t="shared" si="10"/>
        <v>-5000000</v>
      </c>
      <c r="E102" s="76">
        <f t="shared" si="10"/>
        <v>0</v>
      </c>
      <c r="F102" s="157"/>
      <c r="G102" s="157"/>
    </row>
    <row r="103" spans="1:8" s="290" customFormat="1">
      <c r="A103" s="246">
        <v>411</v>
      </c>
      <c r="B103" s="63" t="s">
        <v>97</v>
      </c>
      <c r="C103" s="266">
        <f t="shared" si="10"/>
        <v>5000000</v>
      </c>
      <c r="D103" s="266">
        <f t="shared" si="10"/>
        <v>-5000000</v>
      </c>
      <c r="E103" s="266">
        <f t="shared" si="10"/>
        <v>0</v>
      </c>
      <c r="F103" s="264"/>
      <c r="G103" s="264"/>
    </row>
    <row r="104" spans="1:8" s="290" customFormat="1" hidden="1">
      <c r="A104" s="246">
        <v>4111</v>
      </c>
      <c r="B104" s="241" t="s">
        <v>45</v>
      </c>
      <c r="C104" s="166">
        <v>5000000</v>
      </c>
      <c r="D104" s="166">
        <f>E104-C104</f>
        <v>-5000000</v>
      </c>
      <c r="E104" s="166">
        <v>0</v>
      </c>
      <c r="F104" s="159"/>
      <c r="G104" s="159"/>
      <c r="H104" s="266"/>
    </row>
    <row r="105" spans="1:8" s="290" customFormat="1" hidden="1">
      <c r="A105" s="246">
        <v>42</v>
      </c>
      <c r="B105" s="241" t="s">
        <v>195</v>
      </c>
      <c r="C105" s="127">
        <f t="shared" ref="C105:E106" si="11">C106</f>
        <v>92650000</v>
      </c>
      <c r="D105" s="127">
        <f t="shared" si="11"/>
        <v>-72217000</v>
      </c>
      <c r="E105" s="127">
        <f t="shared" si="11"/>
        <v>20433000</v>
      </c>
      <c r="F105" s="159"/>
      <c r="G105" s="159"/>
      <c r="H105" s="266"/>
    </row>
    <row r="106" spans="1:8" s="290" customFormat="1">
      <c r="A106" s="246">
        <v>421</v>
      </c>
      <c r="B106" s="63" t="s">
        <v>16</v>
      </c>
      <c r="C106" s="127">
        <f t="shared" si="11"/>
        <v>92650000</v>
      </c>
      <c r="D106" s="127">
        <f t="shared" si="11"/>
        <v>-72217000</v>
      </c>
      <c r="E106" s="127">
        <f t="shared" si="11"/>
        <v>20433000</v>
      </c>
      <c r="F106" s="159"/>
      <c r="G106" s="159"/>
      <c r="H106" s="266"/>
    </row>
    <row r="107" spans="1:8" s="120" customFormat="1" hidden="1">
      <c r="A107" s="223">
        <v>4213</v>
      </c>
      <c r="B107" s="71" t="s">
        <v>202</v>
      </c>
      <c r="C107" s="127">
        <v>92650000</v>
      </c>
      <c r="D107" s="127">
        <f>E107-C107</f>
        <v>-72217000</v>
      </c>
      <c r="E107" s="127">
        <v>20433000</v>
      </c>
      <c r="F107" s="160"/>
      <c r="G107" s="160"/>
      <c r="H107" s="76"/>
    </row>
    <row r="108" spans="1:8" s="120" customFormat="1">
      <c r="A108" s="223"/>
      <c r="B108" s="77"/>
      <c r="C108" s="90"/>
      <c r="D108" s="90"/>
      <c r="E108" s="90"/>
      <c r="F108" s="159"/>
      <c r="G108" s="159"/>
      <c r="H108" s="76"/>
    </row>
    <row r="109" spans="1:8" s="120" customFormat="1">
      <c r="A109" s="222" t="s">
        <v>133</v>
      </c>
      <c r="B109" s="85" t="s">
        <v>134</v>
      </c>
      <c r="C109" s="76">
        <f>C110+C113</f>
        <v>588010000</v>
      </c>
      <c r="D109" s="76">
        <f>D110+D113</f>
        <v>-128645000</v>
      </c>
      <c r="E109" s="76">
        <f>E110+E113</f>
        <v>459365000</v>
      </c>
      <c r="F109" s="161"/>
      <c r="G109" s="161"/>
    </row>
    <row r="110" spans="1:8" s="120" customFormat="1" hidden="1">
      <c r="A110" s="242">
        <v>41</v>
      </c>
      <c r="B110" s="60" t="s">
        <v>13</v>
      </c>
      <c r="C110" s="76">
        <f t="shared" ref="C110:E111" si="12">C111</f>
        <v>15000000</v>
      </c>
      <c r="D110" s="76">
        <f t="shared" si="12"/>
        <v>51145000</v>
      </c>
      <c r="E110" s="76">
        <f t="shared" si="12"/>
        <v>66145000</v>
      </c>
      <c r="F110" s="161"/>
      <c r="G110" s="161"/>
    </row>
    <row r="111" spans="1:8" s="290" customFormat="1">
      <c r="A111" s="246">
        <v>411</v>
      </c>
      <c r="B111" s="63" t="s">
        <v>97</v>
      </c>
      <c r="C111" s="266">
        <f t="shared" si="12"/>
        <v>15000000</v>
      </c>
      <c r="D111" s="266">
        <f t="shared" si="12"/>
        <v>51145000</v>
      </c>
      <c r="E111" s="266">
        <f t="shared" si="12"/>
        <v>66145000</v>
      </c>
      <c r="F111" s="159"/>
      <c r="G111" s="159"/>
    </row>
    <row r="112" spans="1:8" s="288" customFormat="1" hidden="1">
      <c r="A112" s="214">
        <v>4111</v>
      </c>
      <c r="B112" s="108" t="s">
        <v>45</v>
      </c>
      <c r="C112" s="153">
        <v>15000000</v>
      </c>
      <c r="D112" s="153">
        <f>E112-C112</f>
        <v>51145000</v>
      </c>
      <c r="E112" s="153">
        <v>66145000</v>
      </c>
      <c r="F112" s="99"/>
      <c r="G112" s="99"/>
    </row>
    <row r="113" spans="1:8" s="288" customFormat="1" hidden="1">
      <c r="A113" s="246">
        <v>42</v>
      </c>
      <c r="B113" s="241" t="s">
        <v>195</v>
      </c>
      <c r="C113" s="122">
        <f>C114</f>
        <v>573010000</v>
      </c>
      <c r="D113" s="122">
        <f>D114</f>
        <v>-179790000</v>
      </c>
      <c r="E113" s="122">
        <f>E114</f>
        <v>393220000</v>
      </c>
      <c r="F113" s="99"/>
      <c r="G113" s="99"/>
    </row>
    <row r="114" spans="1:8" s="288" customFormat="1">
      <c r="A114" s="246">
        <v>421</v>
      </c>
      <c r="B114" s="63" t="s">
        <v>16</v>
      </c>
      <c r="C114" s="122">
        <f>C115+C116</f>
        <v>573010000</v>
      </c>
      <c r="D114" s="122">
        <f>D115+D116</f>
        <v>-179790000</v>
      </c>
      <c r="E114" s="122">
        <f>E115+E116</f>
        <v>393220000</v>
      </c>
      <c r="F114" s="99"/>
      <c r="G114" s="99"/>
    </row>
    <row r="115" spans="1:8" hidden="1">
      <c r="A115" s="215">
        <v>4213</v>
      </c>
      <c r="B115" s="71" t="s">
        <v>202</v>
      </c>
      <c r="C115" s="248">
        <v>557210000</v>
      </c>
      <c r="D115" s="248">
        <f>E115-C115</f>
        <v>-179790000</v>
      </c>
      <c r="E115" s="248">
        <v>377420000</v>
      </c>
      <c r="F115" s="152"/>
      <c r="G115" s="152"/>
      <c r="H115" s="119"/>
    </row>
    <row r="116" spans="1:8" hidden="1">
      <c r="A116" s="215">
        <v>4213</v>
      </c>
      <c r="B116" s="113" t="s">
        <v>135</v>
      </c>
      <c r="C116" s="80">
        <v>15800000</v>
      </c>
      <c r="D116" s="80">
        <f>E116-C116</f>
        <v>0</v>
      </c>
      <c r="E116" s="80">
        <v>15800000</v>
      </c>
      <c r="F116" s="99"/>
      <c r="G116" s="99"/>
    </row>
    <row r="117" spans="1:8">
      <c r="A117" s="215"/>
      <c r="B117" s="113"/>
      <c r="C117" s="80"/>
      <c r="D117" s="80"/>
      <c r="E117" s="80"/>
      <c r="F117" s="100"/>
      <c r="G117" s="100"/>
    </row>
    <row r="118" spans="1:8" s="120" customFormat="1">
      <c r="A118" s="222" t="s">
        <v>136</v>
      </c>
      <c r="B118" s="85" t="s">
        <v>137</v>
      </c>
      <c r="C118" s="76">
        <f>C119+C122</f>
        <v>172530000</v>
      </c>
      <c r="D118" s="76">
        <f>D119+D122</f>
        <v>9967000</v>
      </c>
      <c r="E118" s="76">
        <f>E119+E122</f>
        <v>182497000</v>
      </c>
      <c r="F118" s="161"/>
      <c r="G118" s="161"/>
    </row>
    <row r="119" spans="1:8" s="120" customFormat="1" hidden="1">
      <c r="A119" s="242">
        <v>41</v>
      </c>
      <c r="B119" s="60" t="s">
        <v>13</v>
      </c>
      <c r="C119" s="76">
        <f t="shared" ref="C119:E120" si="13">C120</f>
        <v>67500000</v>
      </c>
      <c r="D119" s="76">
        <f t="shared" si="13"/>
        <v>-39370000</v>
      </c>
      <c r="E119" s="76">
        <f t="shared" si="13"/>
        <v>28130000</v>
      </c>
      <c r="F119" s="161"/>
      <c r="G119" s="161"/>
    </row>
    <row r="120" spans="1:8" s="290" customFormat="1">
      <c r="A120" s="246">
        <v>411</v>
      </c>
      <c r="B120" s="63" t="s">
        <v>97</v>
      </c>
      <c r="C120" s="266">
        <f t="shared" si="13"/>
        <v>67500000</v>
      </c>
      <c r="D120" s="266">
        <f t="shared" si="13"/>
        <v>-39370000</v>
      </c>
      <c r="E120" s="266">
        <f t="shared" si="13"/>
        <v>28130000</v>
      </c>
      <c r="F120" s="159"/>
      <c r="G120" s="159"/>
    </row>
    <row r="121" spans="1:8" s="290" customFormat="1" hidden="1">
      <c r="A121" s="246">
        <v>4111</v>
      </c>
      <c r="B121" s="241" t="s">
        <v>45</v>
      </c>
      <c r="C121" s="153">
        <v>67500000</v>
      </c>
      <c r="D121" s="153">
        <f>E121-C121</f>
        <v>-39370000</v>
      </c>
      <c r="E121" s="153">
        <v>28130000</v>
      </c>
      <c r="F121" s="159"/>
      <c r="G121" s="159"/>
    </row>
    <row r="122" spans="1:8" s="290" customFormat="1" hidden="1">
      <c r="A122" s="246">
        <v>42</v>
      </c>
      <c r="B122" s="241" t="s">
        <v>195</v>
      </c>
      <c r="C122" s="127">
        <f>C123</f>
        <v>105030000</v>
      </c>
      <c r="D122" s="127">
        <f>D123</f>
        <v>49337000</v>
      </c>
      <c r="E122" s="127">
        <f>E123</f>
        <v>154367000</v>
      </c>
      <c r="F122" s="159"/>
      <c r="G122" s="159"/>
    </row>
    <row r="123" spans="1:8" s="290" customFormat="1">
      <c r="A123" s="246">
        <v>421</v>
      </c>
      <c r="B123" s="63" t="s">
        <v>16</v>
      </c>
      <c r="C123" s="127">
        <f>C124+C125</f>
        <v>105030000</v>
      </c>
      <c r="D123" s="127">
        <f>D124+D125</f>
        <v>49337000</v>
      </c>
      <c r="E123" s="127">
        <f>E124+E125</f>
        <v>154367000</v>
      </c>
      <c r="F123" s="159"/>
      <c r="G123" s="159"/>
    </row>
    <row r="124" spans="1:8" s="120" customFormat="1" hidden="1">
      <c r="A124" s="223">
        <v>4213</v>
      </c>
      <c r="B124" s="71" t="s">
        <v>202</v>
      </c>
      <c r="C124" s="153">
        <v>94530000</v>
      </c>
      <c r="D124" s="153">
        <f>E124-C124</f>
        <v>49337000</v>
      </c>
      <c r="E124" s="153">
        <v>143867000</v>
      </c>
      <c r="F124" s="160"/>
      <c r="G124" s="160"/>
    </row>
    <row r="125" spans="1:8" s="120" customFormat="1" hidden="1">
      <c r="A125" s="224">
        <v>4213</v>
      </c>
      <c r="B125" s="177" t="s">
        <v>135</v>
      </c>
      <c r="C125" s="153">
        <v>10500000</v>
      </c>
      <c r="D125" s="153">
        <f>E125-C125</f>
        <v>0</v>
      </c>
      <c r="E125" s="153">
        <v>10500000</v>
      </c>
      <c r="F125" s="160"/>
      <c r="G125" s="160"/>
    </row>
    <row r="126" spans="1:8" s="120" customFormat="1">
      <c r="A126" s="223"/>
      <c r="B126" s="77"/>
      <c r="C126" s="80"/>
      <c r="D126" s="80"/>
      <c r="E126" s="80"/>
      <c r="F126" s="162"/>
      <c r="G126" s="162"/>
    </row>
    <row r="127" spans="1:8" s="120" customFormat="1">
      <c r="A127" s="222" t="s">
        <v>138</v>
      </c>
      <c r="B127" s="85" t="s">
        <v>139</v>
      </c>
      <c r="C127" s="76">
        <f>C128+C131</f>
        <v>18400000</v>
      </c>
      <c r="D127" s="76">
        <f>D128+D131</f>
        <v>123937000</v>
      </c>
      <c r="E127" s="76">
        <f>E128+E131</f>
        <v>142337000</v>
      </c>
      <c r="F127" s="161"/>
      <c r="G127" s="161"/>
    </row>
    <row r="128" spans="1:8" s="120" customFormat="1" hidden="1">
      <c r="A128" s="242">
        <v>41</v>
      </c>
      <c r="B128" s="60" t="s">
        <v>13</v>
      </c>
      <c r="C128" s="76">
        <f t="shared" ref="C128:E129" si="14">C129</f>
        <v>5000000</v>
      </c>
      <c r="D128" s="76">
        <f t="shared" si="14"/>
        <v>-5000000</v>
      </c>
      <c r="E128" s="76">
        <f t="shared" si="14"/>
        <v>0</v>
      </c>
      <c r="F128" s="161"/>
      <c r="G128" s="161"/>
    </row>
    <row r="129" spans="1:8" s="290" customFormat="1">
      <c r="A129" s="246">
        <v>411</v>
      </c>
      <c r="B129" s="63" t="s">
        <v>97</v>
      </c>
      <c r="C129" s="266">
        <f t="shared" si="14"/>
        <v>5000000</v>
      </c>
      <c r="D129" s="266">
        <f t="shared" si="14"/>
        <v>-5000000</v>
      </c>
      <c r="E129" s="266">
        <f t="shared" si="14"/>
        <v>0</v>
      </c>
      <c r="F129" s="159"/>
      <c r="G129" s="159"/>
    </row>
    <row r="130" spans="1:8" s="288" customFormat="1" hidden="1">
      <c r="A130" s="214">
        <v>4111</v>
      </c>
      <c r="B130" s="108" t="s">
        <v>45</v>
      </c>
      <c r="C130" s="80">
        <v>5000000</v>
      </c>
      <c r="D130" s="80">
        <f>E130-C130</f>
        <v>-5000000</v>
      </c>
      <c r="E130" s="80">
        <v>0</v>
      </c>
      <c r="F130" s="99"/>
      <c r="G130" s="99"/>
      <c r="H130" s="287"/>
    </row>
    <row r="131" spans="1:8" s="288" customFormat="1" hidden="1">
      <c r="A131" s="246">
        <v>42</v>
      </c>
      <c r="B131" s="241" t="s">
        <v>195</v>
      </c>
      <c r="C131" s="117">
        <f t="shared" ref="C131:E132" si="15">C132</f>
        <v>13400000</v>
      </c>
      <c r="D131" s="117">
        <f t="shared" si="15"/>
        <v>128937000</v>
      </c>
      <c r="E131" s="117">
        <f t="shared" si="15"/>
        <v>142337000</v>
      </c>
      <c r="F131" s="99"/>
      <c r="G131" s="99">
        <f>E107+E115+E124+E133+E141+E149+E157</f>
        <v>694105000</v>
      </c>
      <c r="H131" s="287"/>
    </row>
    <row r="132" spans="1:8" s="288" customFormat="1">
      <c r="A132" s="246">
        <v>421</v>
      </c>
      <c r="B132" s="241" t="s">
        <v>16</v>
      </c>
      <c r="C132" s="117">
        <f t="shared" si="15"/>
        <v>13400000</v>
      </c>
      <c r="D132" s="117">
        <f t="shared" si="15"/>
        <v>128937000</v>
      </c>
      <c r="E132" s="117">
        <f t="shared" si="15"/>
        <v>142337000</v>
      </c>
      <c r="F132" s="99"/>
      <c r="G132" s="99"/>
      <c r="H132" s="287"/>
    </row>
    <row r="133" spans="1:8" hidden="1">
      <c r="A133" s="215">
        <v>4213</v>
      </c>
      <c r="B133" s="71" t="s">
        <v>202</v>
      </c>
      <c r="C133" s="80">
        <v>13400000</v>
      </c>
      <c r="D133" s="80">
        <f>E133-C133</f>
        <v>128937000</v>
      </c>
      <c r="E133" s="80">
        <v>142337000</v>
      </c>
      <c r="F133" s="152"/>
      <c r="G133" s="152"/>
      <c r="H133" s="119"/>
    </row>
    <row r="134" spans="1:8">
      <c r="A134" s="215"/>
      <c r="B134" s="113"/>
      <c r="C134" s="100"/>
      <c r="D134" s="100"/>
      <c r="E134" s="100"/>
      <c r="F134" s="100"/>
      <c r="G134" s="100"/>
      <c r="H134" s="119"/>
    </row>
    <row r="135" spans="1:8" s="120" customFormat="1">
      <c r="A135" s="222" t="s">
        <v>140</v>
      </c>
      <c r="B135" s="85" t="s">
        <v>141</v>
      </c>
      <c r="C135" s="76">
        <f>C136+C139</f>
        <v>15500000</v>
      </c>
      <c r="D135" s="76">
        <f>D136+D139</f>
        <v>-9670000</v>
      </c>
      <c r="E135" s="76">
        <f>E136+E139</f>
        <v>5830000</v>
      </c>
      <c r="F135" s="161"/>
      <c r="G135" s="161"/>
      <c r="H135" s="163"/>
    </row>
    <row r="136" spans="1:8" s="120" customFormat="1" hidden="1">
      <c r="A136" s="242">
        <v>41</v>
      </c>
      <c r="B136" s="60" t="s">
        <v>13</v>
      </c>
      <c r="C136" s="76">
        <f t="shared" ref="C136:E137" si="16">C137</f>
        <v>2000000</v>
      </c>
      <c r="D136" s="76">
        <f t="shared" si="16"/>
        <v>-2000000</v>
      </c>
      <c r="E136" s="76">
        <f t="shared" si="16"/>
        <v>0</v>
      </c>
      <c r="F136" s="161"/>
      <c r="G136" s="161"/>
      <c r="H136" s="163"/>
    </row>
    <row r="137" spans="1:8" s="290" customFormat="1">
      <c r="A137" s="246">
        <v>411</v>
      </c>
      <c r="B137" s="63" t="s">
        <v>97</v>
      </c>
      <c r="C137" s="266">
        <f t="shared" si="16"/>
        <v>2000000</v>
      </c>
      <c r="D137" s="266">
        <f t="shared" si="16"/>
        <v>-2000000</v>
      </c>
      <c r="E137" s="266">
        <f t="shared" si="16"/>
        <v>0</v>
      </c>
      <c r="F137" s="159"/>
      <c r="G137" s="159"/>
      <c r="H137" s="291"/>
    </row>
    <row r="138" spans="1:8" s="290" customFormat="1" hidden="1">
      <c r="A138" s="214">
        <v>4111</v>
      </c>
      <c r="B138" s="108" t="s">
        <v>45</v>
      </c>
      <c r="C138" s="80">
        <v>2000000</v>
      </c>
      <c r="D138" s="80">
        <f>E138-C138</f>
        <v>-2000000</v>
      </c>
      <c r="E138" s="80">
        <v>0</v>
      </c>
      <c r="F138" s="159"/>
      <c r="G138" s="159"/>
      <c r="H138" s="165"/>
    </row>
    <row r="139" spans="1:8" s="290" customFormat="1" hidden="1">
      <c r="A139" s="246">
        <v>42</v>
      </c>
      <c r="B139" s="241" t="s">
        <v>195</v>
      </c>
      <c r="C139" s="90">
        <f t="shared" ref="C139:E140" si="17">C140</f>
        <v>13500000</v>
      </c>
      <c r="D139" s="90">
        <f t="shared" si="17"/>
        <v>-7670000</v>
      </c>
      <c r="E139" s="90">
        <f t="shared" si="17"/>
        <v>5830000</v>
      </c>
      <c r="F139" s="159"/>
      <c r="G139" s="159"/>
      <c r="H139" s="165"/>
    </row>
    <row r="140" spans="1:8" s="290" customFormat="1">
      <c r="A140" s="246">
        <v>421</v>
      </c>
      <c r="B140" s="241" t="s">
        <v>16</v>
      </c>
      <c r="C140" s="90">
        <f t="shared" si="17"/>
        <v>13500000</v>
      </c>
      <c r="D140" s="90">
        <f t="shared" si="17"/>
        <v>-7670000</v>
      </c>
      <c r="E140" s="90">
        <f t="shared" si="17"/>
        <v>5830000</v>
      </c>
      <c r="F140" s="159"/>
      <c r="G140" s="159"/>
      <c r="H140" s="165"/>
    </row>
    <row r="141" spans="1:8" s="120" customFormat="1" hidden="1">
      <c r="A141" s="223">
        <v>4213</v>
      </c>
      <c r="B141" s="71" t="s">
        <v>202</v>
      </c>
      <c r="C141" s="80">
        <v>13500000</v>
      </c>
      <c r="D141" s="80">
        <f>E141-C141</f>
        <v>-7670000</v>
      </c>
      <c r="E141" s="80">
        <v>5830000</v>
      </c>
      <c r="F141" s="160"/>
      <c r="G141" s="160"/>
    </row>
    <row r="142" spans="1:8" s="120" customFormat="1">
      <c r="A142" s="223"/>
      <c r="B142" s="77"/>
      <c r="C142" s="80"/>
      <c r="D142" s="80"/>
      <c r="E142" s="80"/>
      <c r="F142" s="162"/>
      <c r="G142" s="162"/>
    </row>
    <row r="143" spans="1:8" s="120" customFormat="1">
      <c r="A143" s="222" t="s">
        <v>142</v>
      </c>
      <c r="B143" s="85" t="s">
        <v>261</v>
      </c>
      <c r="C143" s="93">
        <f>C146+C149</f>
        <v>1410000</v>
      </c>
      <c r="D143" s="93">
        <f>D146+D149</f>
        <v>-60000</v>
      </c>
      <c r="E143" s="93">
        <f>E146+E149</f>
        <v>1350000</v>
      </c>
      <c r="F143" s="161"/>
      <c r="G143" s="161"/>
    </row>
    <row r="144" spans="1:8" s="120" customFormat="1" hidden="1">
      <c r="A144" s="242">
        <v>41</v>
      </c>
      <c r="B144" s="60" t="s">
        <v>13</v>
      </c>
      <c r="C144" s="76">
        <f t="shared" ref="C144:E145" si="18">C145</f>
        <v>500000</v>
      </c>
      <c r="D144" s="76">
        <f t="shared" si="18"/>
        <v>200000</v>
      </c>
      <c r="E144" s="76">
        <f t="shared" si="18"/>
        <v>700000</v>
      </c>
      <c r="F144" s="161"/>
      <c r="G144" s="161"/>
    </row>
    <row r="145" spans="1:7" s="290" customFormat="1">
      <c r="A145" s="246">
        <v>411</v>
      </c>
      <c r="B145" s="63" t="s">
        <v>97</v>
      </c>
      <c r="C145" s="266">
        <f t="shared" si="18"/>
        <v>500000</v>
      </c>
      <c r="D145" s="266">
        <f t="shared" si="18"/>
        <v>200000</v>
      </c>
      <c r="E145" s="266">
        <f t="shared" si="18"/>
        <v>700000</v>
      </c>
      <c r="F145" s="159"/>
      <c r="G145" s="159"/>
    </row>
    <row r="146" spans="1:7" s="290" customFormat="1" hidden="1">
      <c r="A146" s="214">
        <v>4111</v>
      </c>
      <c r="B146" s="108" t="s">
        <v>45</v>
      </c>
      <c r="C146" s="80">
        <v>500000</v>
      </c>
      <c r="D146" s="80">
        <f>E146-C146</f>
        <v>200000</v>
      </c>
      <c r="E146" s="80">
        <v>700000</v>
      </c>
      <c r="F146" s="159"/>
      <c r="G146" s="159"/>
    </row>
    <row r="147" spans="1:7" s="290" customFormat="1" hidden="1">
      <c r="A147" s="246">
        <v>42</v>
      </c>
      <c r="B147" s="241" t="s">
        <v>195</v>
      </c>
      <c r="C147" s="90">
        <f t="shared" ref="C147:E148" si="19">C148</f>
        <v>910000</v>
      </c>
      <c r="D147" s="90">
        <f t="shared" si="19"/>
        <v>-260000</v>
      </c>
      <c r="E147" s="90">
        <f t="shared" si="19"/>
        <v>650000</v>
      </c>
      <c r="F147" s="159"/>
      <c r="G147" s="159"/>
    </row>
    <row r="148" spans="1:7" s="290" customFormat="1">
      <c r="A148" s="246">
        <v>421</v>
      </c>
      <c r="B148" s="241" t="s">
        <v>16</v>
      </c>
      <c r="C148" s="90">
        <f t="shared" si="19"/>
        <v>910000</v>
      </c>
      <c r="D148" s="90">
        <f t="shared" si="19"/>
        <v>-260000</v>
      </c>
      <c r="E148" s="90">
        <f t="shared" si="19"/>
        <v>650000</v>
      </c>
      <c r="F148" s="159"/>
      <c r="G148" s="159"/>
    </row>
    <row r="149" spans="1:7" s="120" customFormat="1" hidden="1">
      <c r="A149" s="223">
        <v>4213</v>
      </c>
      <c r="B149" s="71" t="s">
        <v>19</v>
      </c>
      <c r="C149" s="80">
        <v>910000</v>
      </c>
      <c r="D149" s="80">
        <f>E149-C149</f>
        <v>-260000</v>
      </c>
      <c r="E149" s="80">
        <v>650000</v>
      </c>
      <c r="F149" s="160"/>
      <c r="G149" s="160"/>
    </row>
    <row r="150" spans="1:7" s="120" customFormat="1">
      <c r="A150" s="223"/>
      <c r="B150" s="77"/>
      <c r="C150" s="80"/>
      <c r="D150" s="80"/>
      <c r="E150" s="80"/>
      <c r="F150" s="162"/>
      <c r="G150" s="162"/>
    </row>
    <row r="151" spans="1:7" s="120" customFormat="1">
      <c r="A151" s="222" t="s">
        <v>143</v>
      </c>
      <c r="B151" s="85" t="s">
        <v>144</v>
      </c>
      <c r="C151" s="76">
        <f>C152+C155</f>
        <v>20270000</v>
      </c>
      <c r="D151" s="76">
        <f>D152+D155</f>
        <v>-11677000</v>
      </c>
      <c r="E151" s="76">
        <f>E152+E155</f>
        <v>8593000</v>
      </c>
      <c r="F151" s="161"/>
      <c r="G151" s="161"/>
    </row>
    <row r="152" spans="1:7" s="120" customFormat="1" hidden="1">
      <c r="A152" s="242">
        <v>41</v>
      </c>
      <c r="B152" s="60" t="s">
        <v>13</v>
      </c>
      <c r="C152" s="76">
        <f t="shared" ref="C152:E153" si="20">C153</f>
        <v>5000000</v>
      </c>
      <c r="D152" s="76">
        <f t="shared" si="20"/>
        <v>25000</v>
      </c>
      <c r="E152" s="76">
        <f t="shared" si="20"/>
        <v>5025000</v>
      </c>
      <c r="F152" s="161"/>
      <c r="G152" s="161"/>
    </row>
    <row r="153" spans="1:7" s="290" customFormat="1">
      <c r="A153" s="246">
        <v>411</v>
      </c>
      <c r="B153" s="63" t="s">
        <v>97</v>
      </c>
      <c r="C153" s="266">
        <f t="shared" si="20"/>
        <v>5000000</v>
      </c>
      <c r="D153" s="266">
        <f t="shared" si="20"/>
        <v>25000</v>
      </c>
      <c r="E153" s="266">
        <f t="shared" si="20"/>
        <v>5025000</v>
      </c>
      <c r="F153" s="159"/>
      <c r="G153" s="159"/>
    </row>
    <row r="154" spans="1:7" s="288" customFormat="1" hidden="1">
      <c r="A154" s="214">
        <v>4111</v>
      </c>
      <c r="B154" s="108" t="s">
        <v>45</v>
      </c>
      <c r="C154" s="80">
        <v>5000000</v>
      </c>
      <c r="D154" s="80">
        <f>E154-C154</f>
        <v>25000</v>
      </c>
      <c r="E154" s="80">
        <v>5025000</v>
      </c>
      <c r="F154" s="99"/>
      <c r="G154" s="99"/>
    </row>
    <row r="155" spans="1:7" s="288" customFormat="1" hidden="1">
      <c r="A155" s="246">
        <v>42</v>
      </c>
      <c r="B155" s="241" t="s">
        <v>195</v>
      </c>
      <c r="C155" s="117">
        <f t="shared" ref="C155:E156" si="21">C156</f>
        <v>15270000</v>
      </c>
      <c r="D155" s="117">
        <f t="shared" si="21"/>
        <v>-11702000</v>
      </c>
      <c r="E155" s="117">
        <f t="shared" si="21"/>
        <v>3568000</v>
      </c>
      <c r="F155" s="99"/>
      <c r="G155" s="99"/>
    </row>
    <row r="156" spans="1:7" s="288" customFormat="1">
      <c r="A156" s="246">
        <v>421</v>
      </c>
      <c r="B156" s="241" t="s">
        <v>16</v>
      </c>
      <c r="C156" s="117">
        <f t="shared" si="21"/>
        <v>15270000</v>
      </c>
      <c r="D156" s="117">
        <f t="shared" si="21"/>
        <v>-11702000</v>
      </c>
      <c r="E156" s="117">
        <f t="shared" si="21"/>
        <v>3568000</v>
      </c>
      <c r="F156" s="99"/>
      <c r="G156" s="99"/>
    </row>
    <row r="157" spans="1:7" hidden="1">
      <c r="A157" s="215">
        <v>4213</v>
      </c>
      <c r="B157" s="71" t="s">
        <v>202</v>
      </c>
      <c r="C157" s="80">
        <v>15270000</v>
      </c>
      <c r="D157" s="80">
        <f>E157-C157</f>
        <v>-11702000</v>
      </c>
      <c r="E157" s="109">
        <v>3568000</v>
      </c>
      <c r="F157" s="152"/>
      <c r="G157" s="152"/>
    </row>
    <row r="158" spans="1:7">
      <c r="A158" s="215"/>
      <c r="B158" s="108"/>
      <c r="C158" s="80"/>
      <c r="D158" s="80"/>
      <c r="E158" s="80"/>
      <c r="F158" s="152"/>
      <c r="G158" s="152"/>
    </row>
    <row r="159" spans="1:7" s="120" customFormat="1">
      <c r="A159" s="225" t="s">
        <v>167</v>
      </c>
      <c r="B159" s="13" t="s">
        <v>150</v>
      </c>
      <c r="C159" s="76">
        <f>C160+C163</f>
        <v>330000000</v>
      </c>
      <c r="D159" s="76">
        <f>D160+D163</f>
        <v>-90000000</v>
      </c>
      <c r="E159" s="76">
        <f>E160+E163</f>
        <v>240000000</v>
      </c>
      <c r="F159" s="161"/>
      <c r="G159" s="161"/>
    </row>
    <row r="160" spans="1:7" s="120" customFormat="1" hidden="1">
      <c r="A160" s="242">
        <v>41</v>
      </c>
      <c r="B160" s="60" t="s">
        <v>13</v>
      </c>
      <c r="C160" s="76">
        <f t="shared" ref="C160:E161" si="22">C161</f>
        <v>15000000</v>
      </c>
      <c r="D160" s="76">
        <f t="shared" si="22"/>
        <v>0</v>
      </c>
      <c r="E160" s="76">
        <f t="shared" si="22"/>
        <v>15000000</v>
      </c>
      <c r="F160" s="161"/>
      <c r="G160" s="161"/>
    </row>
    <row r="161" spans="1:7" s="290" customFormat="1">
      <c r="A161" s="246">
        <v>411</v>
      </c>
      <c r="B161" s="63" t="s">
        <v>97</v>
      </c>
      <c r="C161" s="266">
        <f t="shared" si="22"/>
        <v>15000000</v>
      </c>
      <c r="D161" s="266">
        <f t="shared" si="22"/>
        <v>0</v>
      </c>
      <c r="E161" s="266">
        <f t="shared" si="22"/>
        <v>15000000</v>
      </c>
      <c r="F161" s="159"/>
      <c r="G161" s="159"/>
    </row>
    <row r="162" spans="1:7" s="288" customFormat="1" hidden="1">
      <c r="A162" s="214">
        <v>4111</v>
      </c>
      <c r="B162" s="108" t="s">
        <v>45</v>
      </c>
      <c r="C162" s="80">
        <v>15000000</v>
      </c>
      <c r="D162" s="80">
        <f>E162-C162</f>
        <v>0</v>
      </c>
      <c r="E162" s="80">
        <v>15000000</v>
      </c>
      <c r="F162" s="99"/>
      <c r="G162" s="99"/>
    </row>
    <row r="163" spans="1:7" s="288" customFormat="1" hidden="1">
      <c r="A163" s="246">
        <v>42</v>
      </c>
      <c r="B163" s="241" t="s">
        <v>195</v>
      </c>
      <c r="C163" s="117">
        <f>C164</f>
        <v>315000000</v>
      </c>
      <c r="D163" s="117">
        <f>D164</f>
        <v>-90000000</v>
      </c>
      <c r="E163" s="117">
        <f>E164</f>
        <v>225000000</v>
      </c>
      <c r="F163" s="99"/>
      <c r="G163" s="99"/>
    </row>
    <row r="164" spans="1:7" s="288" customFormat="1">
      <c r="A164" s="246">
        <v>421</v>
      </c>
      <c r="B164" s="241" t="s">
        <v>16</v>
      </c>
      <c r="C164" s="117">
        <f>C165+C166</f>
        <v>315000000</v>
      </c>
      <c r="D164" s="117">
        <f>D165+D166</f>
        <v>-90000000</v>
      </c>
      <c r="E164" s="117">
        <f>E165+E166</f>
        <v>225000000</v>
      </c>
      <c r="F164" s="99"/>
      <c r="G164" s="99"/>
    </row>
    <row r="165" spans="1:7" hidden="1">
      <c r="A165" s="224">
        <v>4213</v>
      </c>
      <c r="B165" s="71" t="s">
        <v>202</v>
      </c>
      <c r="C165" s="80">
        <v>307500000</v>
      </c>
      <c r="D165" s="80">
        <f>E165-C165</f>
        <v>-92500000</v>
      </c>
      <c r="E165" s="80">
        <v>215000000</v>
      </c>
      <c r="F165" s="152"/>
      <c r="G165" s="152"/>
    </row>
    <row r="166" spans="1:7" hidden="1">
      <c r="A166" s="224">
        <v>4213</v>
      </c>
      <c r="B166" s="177" t="s">
        <v>135</v>
      </c>
      <c r="C166" s="80">
        <v>7500000</v>
      </c>
      <c r="D166" s="80">
        <f>E166-C166</f>
        <v>2500000</v>
      </c>
      <c r="E166" s="80">
        <v>10000000</v>
      </c>
      <c r="F166" s="152"/>
      <c r="G166" s="152"/>
    </row>
    <row r="167" spans="1:7">
      <c r="A167" s="224"/>
      <c r="B167" s="177"/>
      <c r="C167" s="80"/>
      <c r="D167" s="80"/>
      <c r="E167" s="109"/>
      <c r="F167" s="152"/>
      <c r="G167" s="152"/>
    </row>
    <row r="168" spans="1:7" s="102" customFormat="1">
      <c r="A168" s="261" t="s">
        <v>210</v>
      </c>
      <c r="B168" s="262" t="s">
        <v>258</v>
      </c>
      <c r="C168" s="255">
        <f>C171</f>
        <v>0</v>
      </c>
      <c r="D168" s="255">
        <f>D171</f>
        <v>400000000</v>
      </c>
      <c r="E168" s="254">
        <f>E171</f>
        <v>400000000</v>
      </c>
      <c r="F168" s="101"/>
      <c r="G168" s="101"/>
    </row>
    <row r="169" spans="1:7" s="102" customFormat="1" hidden="1">
      <c r="A169" s="256">
        <v>42</v>
      </c>
      <c r="B169" s="257" t="s">
        <v>195</v>
      </c>
      <c r="C169" s="255">
        <f t="shared" ref="C169:E170" si="23">C170</f>
        <v>0</v>
      </c>
      <c r="D169" s="255">
        <f t="shared" si="23"/>
        <v>400000000</v>
      </c>
      <c r="E169" s="258">
        <f t="shared" si="23"/>
        <v>400000000</v>
      </c>
      <c r="F169" s="101"/>
      <c r="G169" s="101"/>
    </row>
    <row r="170" spans="1:7" s="102" customFormat="1">
      <c r="A170" s="292">
        <v>421</v>
      </c>
      <c r="B170" s="293" t="s">
        <v>16</v>
      </c>
      <c r="C170" s="124">
        <f t="shared" si="23"/>
        <v>0</v>
      </c>
      <c r="D170" s="124">
        <f t="shared" si="23"/>
        <v>400000000</v>
      </c>
      <c r="E170" s="248">
        <f t="shared" si="23"/>
        <v>400000000</v>
      </c>
      <c r="F170" s="99"/>
      <c r="G170" s="99"/>
    </row>
    <row r="171" spans="1:7" s="102" customFormat="1" hidden="1">
      <c r="A171" s="259">
        <v>4213</v>
      </c>
      <c r="B171" s="260" t="s">
        <v>202</v>
      </c>
      <c r="C171" s="122">
        <v>0</v>
      </c>
      <c r="D171" s="122">
        <f>E171-C171</f>
        <v>400000000</v>
      </c>
      <c r="E171" s="166">
        <v>400000000</v>
      </c>
      <c r="F171" s="99"/>
      <c r="G171" s="99"/>
    </row>
    <row r="172" spans="1:7">
      <c r="E172" s="109"/>
      <c r="F172" s="99"/>
      <c r="G172" s="99"/>
    </row>
    <row r="173" spans="1:7" s="120" customFormat="1">
      <c r="A173" s="220">
        <v>104</v>
      </c>
      <c r="B173" s="67" t="s">
        <v>145</v>
      </c>
      <c r="C173" s="76">
        <f>C175+C180+C185</f>
        <v>479500000</v>
      </c>
      <c r="D173" s="76">
        <f>D175+D180+D185</f>
        <v>95500000</v>
      </c>
      <c r="E173" s="89">
        <f>E175+E180+E185</f>
        <v>575000000</v>
      </c>
      <c r="F173" s="101"/>
      <c r="G173" s="101"/>
    </row>
    <row r="174" spans="1:7">
      <c r="E174" s="80"/>
      <c r="F174" s="99"/>
      <c r="G174" s="99"/>
    </row>
    <row r="175" spans="1:7">
      <c r="A175" s="218" t="s">
        <v>146</v>
      </c>
      <c r="B175" s="13" t="s">
        <v>147</v>
      </c>
      <c r="C175" s="125">
        <f>C178</f>
        <v>350000000</v>
      </c>
      <c r="D175" s="125">
        <f>D178</f>
        <v>35000000</v>
      </c>
      <c r="E175" s="154">
        <f>E178</f>
        <v>385000000</v>
      </c>
      <c r="F175" s="101"/>
      <c r="G175" s="101"/>
    </row>
    <row r="176" spans="1:7" hidden="1">
      <c r="A176" s="208">
        <v>32</v>
      </c>
      <c r="B176" s="239" t="s">
        <v>5</v>
      </c>
      <c r="C176" s="125">
        <f t="shared" ref="C176:E177" si="24">C177</f>
        <v>350000000</v>
      </c>
      <c r="D176" s="125">
        <f t="shared" si="24"/>
        <v>35000000</v>
      </c>
      <c r="E176" s="125">
        <f t="shared" si="24"/>
        <v>385000000</v>
      </c>
      <c r="F176" s="101"/>
      <c r="G176" s="101"/>
    </row>
    <row r="177" spans="1:7" s="288" customFormat="1">
      <c r="A177" s="289">
        <v>323</v>
      </c>
      <c r="B177" s="286" t="s">
        <v>10</v>
      </c>
      <c r="C177" s="294">
        <f t="shared" si="24"/>
        <v>350000000</v>
      </c>
      <c r="D177" s="294">
        <f t="shared" si="24"/>
        <v>35000000</v>
      </c>
      <c r="E177" s="294">
        <f t="shared" si="24"/>
        <v>385000000</v>
      </c>
      <c r="F177" s="99"/>
      <c r="G177" s="99"/>
    </row>
    <row r="178" spans="1:7" hidden="1">
      <c r="A178" s="226">
        <v>3232</v>
      </c>
      <c r="B178" s="126" t="s">
        <v>11</v>
      </c>
      <c r="C178" s="122">
        <f ca="1">'rashodi-opći dio'!F26</f>
        <v>350000000</v>
      </c>
      <c r="D178" s="122">
        <f ca="1">'rashodi-opći dio'!G26</f>
        <v>35000000</v>
      </c>
      <c r="E178" s="122">
        <f ca="1">'rashodi-opći dio'!H26</f>
        <v>385000000</v>
      </c>
      <c r="F178" s="99"/>
      <c r="G178" s="99"/>
    </row>
    <row r="179" spans="1:7">
      <c r="E179" s="90"/>
      <c r="F179" s="99"/>
      <c r="G179" s="99"/>
    </row>
    <row r="180" spans="1:7">
      <c r="A180" s="218" t="s">
        <v>148</v>
      </c>
      <c r="B180" s="13" t="s">
        <v>149</v>
      </c>
      <c r="C180" s="125">
        <f>C183</f>
        <v>120000000</v>
      </c>
      <c r="D180" s="125">
        <f>D183</f>
        <v>65000000</v>
      </c>
      <c r="E180" s="128">
        <f>E183</f>
        <v>185000000</v>
      </c>
      <c r="F180" s="101"/>
      <c r="G180" s="101"/>
    </row>
    <row r="181" spans="1:7" hidden="1">
      <c r="A181" s="208">
        <v>32</v>
      </c>
      <c r="B181" s="239" t="s">
        <v>5</v>
      </c>
      <c r="C181" s="125">
        <f t="shared" ref="C181:E182" si="25">C182</f>
        <v>120000000</v>
      </c>
      <c r="D181" s="125">
        <f t="shared" si="25"/>
        <v>65000000</v>
      </c>
      <c r="E181" s="125">
        <f t="shared" si="25"/>
        <v>185000000</v>
      </c>
      <c r="F181" s="101"/>
      <c r="G181" s="101"/>
    </row>
    <row r="182" spans="1:7" s="288" customFormat="1">
      <c r="A182" s="289">
        <v>323</v>
      </c>
      <c r="B182" s="286" t="s">
        <v>10</v>
      </c>
      <c r="C182" s="294">
        <f t="shared" si="25"/>
        <v>120000000</v>
      </c>
      <c r="D182" s="294">
        <f t="shared" si="25"/>
        <v>65000000</v>
      </c>
      <c r="E182" s="294">
        <f t="shared" si="25"/>
        <v>185000000</v>
      </c>
      <c r="F182" s="99"/>
      <c r="G182" s="99"/>
    </row>
    <row r="183" spans="1:7" hidden="1">
      <c r="A183" s="226">
        <v>3232</v>
      </c>
      <c r="B183" s="126" t="s">
        <v>11</v>
      </c>
      <c r="C183" s="122">
        <f ca="1">'rashodi-opći dio'!F28</f>
        <v>120000000</v>
      </c>
      <c r="D183" s="122">
        <f ca="1">'rashodi-opći dio'!G28</f>
        <v>65000000</v>
      </c>
      <c r="E183" s="122">
        <f ca="1">'rashodi-opći dio'!H28</f>
        <v>185000000</v>
      </c>
      <c r="F183" s="99"/>
      <c r="G183" s="99"/>
    </row>
    <row r="184" spans="1:7">
      <c r="A184" s="216"/>
      <c r="B184" s="123"/>
      <c r="E184" s="90"/>
      <c r="F184" s="99"/>
      <c r="G184" s="99"/>
    </row>
    <row r="185" spans="1:7">
      <c r="A185" s="218" t="s">
        <v>151</v>
      </c>
      <c r="B185" s="13" t="s">
        <v>152</v>
      </c>
      <c r="C185" s="125">
        <f t="shared" ref="C185:E187" si="26">C186</f>
        <v>9500000</v>
      </c>
      <c r="D185" s="125">
        <f t="shared" si="26"/>
        <v>-4500000</v>
      </c>
      <c r="E185" s="125">
        <f t="shared" si="26"/>
        <v>5000000</v>
      </c>
      <c r="F185" s="152"/>
      <c r="G185" s="152"/>
    </row>
    <row r="186" spans="1:7" hidden="1">
      <c r="A186" s="208">
        <v>32</v>
      </c>
      <c r="B186" s="239" t="s">
        <v>5</v>
      </c>
      <c r="C186" s="125">
        <f t="shared" si="26"/>
        <v>9500000</v>
      </c>
      <c r="D186" s="125">
        <f t="shared" si="26"/>
        <v>-4500000</v>
      </c>
      <c r="E186" s="125">
        <f t="shared" si="26"/>
        <v>5000000</v>
      </c>
      <c r="F186" s="152"/>
      <c r="G186" s="152"/>
    </row>
    <row r="187" spans="1:7" s="288" customFormat="1">
      <c r="A187" s="289">
        <v>323</v>
      </c>
      <c r="B187" s="286" t="s">
        <v>10</v>
      </c>
      <c r="C187" s="294">
        <f t="shared" si="26"/>
        <v>9500000</v>
      </c>
      <c r="D187" s="294">
        <f t="shared" si="26"/>
        <v>-4500000</v>
      </c>
      <c r="E187" s="294">
        <f t="shared" si="26"/>
        <v>5000000</v>
      </c>
      <c r="F187" s="295"/>
      <c r="G187" s="295"/>
    </row>
    <row r="188" spans="1:7" hidden="1">
      <c r="A188" s="221">
        <v>3237</v>
      </c>
      <c r="B188" s="78" t="s">
        <v>81</v>
      </c>
      <c r="C188" s="122">
        <f ca="1">'rashodi-opći dio'!F36</f>
        <v>9500000</v>
      </c>
      <c r="D188" s="122">
        <f ca="1">'rashodi-opći dio'!G36</f>
        <v>-4500000</v>
      </c>
      <c r="E188" s="122">
        <f ca="1">'rashodi-opći dio'!H36</f>
        <v>5000000</v>
      </c>
      <c r="F188" s="152"/>
      <c r="G188" s="152"/>
    </row>
    <row r="189" spans="1:7">
      <c r="E189" s="90"/>
      <c r="F189" s="99"/>
      <c r="G189" s="99"/>
    </row>
    <row r="190" spans="1:7" s="120" customFormat="1">
      <c r="A190" s="220">
        <v>105</v>
      </c>
      <c r="B190" s="67" t="s">
        <v>165</v>
      </c>
      <c r="C190" s="76">
        <f>C192</f>
        <v>240000000</v>
      </c>
      <c r="D190" s="76">
        <f>D192</f>
        <v>35000000</v>
      </c>
      <c r="E190" s="76">
        <f>E192</f>
        <v>275000000</v>
      </c>
      <c r="F190" s="101"/>
      <c r="G190" s="101"/>
    </row>
    <row r="191" spans="1:7" s="120" customFormat="1" ht="10.5" customHeight="1">
      <c r="A191" s="220"/>
      <c r="B191" s="67"/>
      <c r="C191" s="76"/>
      <c r="D191" s="76"/>
      <c r="E191" s="93"/>
      <c r="F191" s="101"/>
      <c r="G191" s="101"/>
    </row>
    <row r="192" spans="1:7" s="120" customFormat="1">
      <c r="A192" s="218" t="s">
        <v>166</v>
      </c>
      <c r="B192" s="67" t="s">
        <v>153</v>
      </c>
      <c r="C192" s="76">
        <f t="shared" ref="C192:E194" si="27">C193</f>
        <v>240000000</v>
      </c>
      <c r="D192" s="76">
        <f t="shared" si="27"/>
        <v>35000000</v>
      </c>
      <c r="E192" s="76">
        <f t="shared" si="27"/>
        <v>275000000</v>
      </c>
      <c r="F192" s="101"/>
      <c r="G192" s="101"/>
    </row>
    <row r="193" spans="1:7" s="120" customFormat="1" hidden="1">
      <c r="A193" s="208">
        <v>38</v>
      </c>
      <c r="B193" s="107" t="s">
        <v>193</v>
      </c>
      <c r="C193" s="76">
        <f t="shared" si="27"/>
        <v>240000000</v>
      </c>
      <c r="D193" s="76">
        <f t="shared" si="27"/>
        <v>35000000</v>
      </c>
      <c r="E193" s="76">
        <f t="shared" si="27"/>
        <v>275000000</v>
      </c>
      <c r="F193" s="101"/>
      <c r="G193" s="101"/>
    </row>
    <row r="194" spans="1:7" s="290" customFormat="1">
      <c r="A194" s="289">
        <v>382</v>
      </c>
      <c r="B194" s="241" t="s">
        <v>203</v>
      </c>
      <c r="C194" s="266">
        <f t="shared" si="27"/>
        <v>240000000</v>
      </c>
      <c r="D194" s="266">
        <f t="shared" si="27"/>
        <v>35000000</v>
      </c>
      <c r="E194" s="266">
        <f t="shared" si="27"/>
        <v>275000000</v>
      </c>
      <c r="F194" s="99"/>
      <c r="G194" s="99"/>
    </row>
    <row r="195" spans="1:7" hidden="1">
      <c r="A195" s="214">
        <v>3821</v>
      </c>
      <c r="B195" s="110" t="s">
        <v>154</v>
      </c>
      <c r="C195" s="124">
        <f ca="1">'rashodi-opći dio'!F60</f>
        <v>240000000</v>
      </c>
      <c r="D195" s="124">
        <f ca="1">'rashodi-opći dio'!G60</f>
        <v>35000000</v>
      </c>
      <c r="E195" s="124">
        <f ca="1">'rashodi-opći dio'!H60</f>
        <v>275000000</v>
      </c>
      <c r="F195" s="100"/>
      <c r="G195" s="100"/>
    </row>
    <row r="196" spans="1:7">
      <c r="A196" s="214"/>
      <c r="B196" s="110"/>
      <c r="C196" s="124"/>
      <c r="D196" s="124"/>
      <c r="E196" s="124"/>
      <c r="F196" s="100"/>
      <c r="G196" s="100"/>
    </row>
    <row r="197" spans="1:7">
      <c r="A197" s="227"/>
      <c r="E197" s="109"/>
      <c r="F197" s="102"/>
      <c r="G197" s="102"/>
    </row>
    <row r="198" spans="1:7">
      <c r="A198" s="228"/>
      <c r="B198" s="132"/>
      <c r="C198" s="133"/>
      <c r="D198" s="133"/>
      <c r="E198" s="155"/>
      <c r="F198" s="102"/>
      <c r="G198" s="102"/>
    </row>
    <row r="199" spans="1:7">
      <c r="A199" s="229"/>
      <c r="B199" s="129"/>
      <c r="C199" s="130"/>
      <c r="D199" s="130"/>
      <c r="E199" s="156"/>
      <c r="F199" s="102"/>
      <c r="G199" s="102"/>
    </row>
    <row r="200" spans="1:7">
      <c r="A200" s="230"/>
      <c r="B200" s="132"/>
      <c r="C200" s="133"/>
      <c r="D200" s="133"/>
      <c r="E200" s="134"/>
    </row>
    <row r="201" spans="1:7">
      <c r="A201" s="227"/>
    </row>
    <row r="202" spans="1:7">
      <c r="B202" s="129"/>
      <c r="C202" s="132"/>
      <c r="D202" s="132"/>
      <c r="E202" s="131"/>
    </row>
    <row r="203" spans="1:7">
      <c r="A203" s="227"/>
    </row>
    <row r="204" spans="1:7">
      <c r="B204" s="135"/>
      <c r="C204" s="136"/>
      <c r="D204" s="136"/>
      <c r="E204" s="137"/>
    </row>
    <row r="205" spans="1:7">
      <c r="B205" s="135"/>
      <c r="C205" s="136"/>
      <c r="D205" s="136"/>
      <c r="E205" s="137"/>
    </row>
    <row r="206" spans="1:7">
      <c r="B206" s="135"/>
      <c r="C206" s="136"/>
      <c r="D206" s="136"/>
      <c r="E206" s="137"/>
    </row>
    <row r="207" spans="1:7">
      <c r="A207" s="229"/>
      <c r="B207" s="138"/>
      <c r="C207" s="16"/>
      <c r="D207" s="16"/>
      <c r="E207" s="16"/>
    </row>
    <row r="208" spans="1:7">
      <c r="A208" s="231"/>
      <c r="B208" s="135"/>
      <c r="C208" s="136"/>
      <c r="D208" s="136"/>
    </row>
    <row r="209" spans="1:5">
      <c r="A209" s="232"/>
      <c r="B209" s="129"/>
      <c r="C209" s="130"/>
      <c r="D209" s="130"/>
      <c r="E209" s="134"/>
    </row>
    <row r="210" spans="1:5">
      <c r="A210" s="227"/>
    </row>
    <row r="211" spans="1:5">
      <c r="B211" s="129"/>
      <c r="C211" s="130"/>
      <c r="D211" s="130"/>
      <c r="E211" s="131"/>
    </row>
    <row r="212" spans="1:5">
      <c r="A212" s="227"/>
    </row>
    <row r="213" spans="1:5">
      <c r="B213" s="129"/>
      <c r="C213" s="130"/>
      <c r="D213" s="130"/>
      <c r="E213" s="131"/>
    </row>
    <row r="214" spans="1:5">
      <c r="A214" s="229"/>
    </row>
    <row r="215" spans="1:5">
      <c r="A215" s="231"/>
      <c r="B215" s="135"/>
      <c r="C215" s="136"/>
      <c r="D215" s="136"/>
    </row>
    <row r="216" spans="1:5">
      <c r="B216" s="139"/>
      <c r="C216" s="140"/>
      <c r="D216" s="140"/>
      <c r="E216" s="141"/>
    </row>
    <row r="217" spans="1:5">
      <c r="A217" s="227"/>
      <c r="B217" s="139"/>
      <c r="C217" s="140"/>
      <c r="D217" s="140"/>
      <c r="E217" s="141"/>
    </row>
    <row r="219" spans="1:5">
      <c r="A219" s="227"/>
      <c r="B219" s="129"/>
      <c r="C219" s="130"/>
      <c r="D219" s="130"/>
      <c r="E219" s="131"/>
    </row>
    <row r="221" spans="1:5">
      <c r="A221" s="229"/>
      <c r="B221" s="129"/>
      <c r="C221" s="130"/>
      <c r="D221" s="130"/>
      <c r="E221" s="131"/>
    </row>
    <row r="222" spans="1:5">
      <c r="A222" s="231"/>
    </row>
    <row r="223" spans="1:5">
      <c r="B223" s="135"/>
      <c r="C223" s="136"/>
      <c r="D223" s="136"/>
    </row>
    <row r="224" spans="1:5">
      <c r="A224" s="227"/>
      <c r="B224" s="139"/>
      <c r="C224" s="140"/>
      <c r="D224" s="140"/>
      <c r="E224" s="141"/>
    </row>
    <row r="226" spans="1:5">
      <c r="A226" s="227"/>
      <c r="B226" s="129"/>
      <c r="C226" s="130"/>
      <c r="D226" s="130"/>
      <c r="E226" s="131"/>
    </row>
    <row r="228" spans="1:5">
      <c r="A228" s="229"/>
      <c r="B228" s="129"/>
      <c r="C228" s="130"/>
      <c r="D228" s="130"/>
      <c r="E228" s="131"/>
    </row>
    <row r="229" spans="1:5">
      <c r="A229" s="231"/>
    </row>
    <row r="230" spans="1:5">
      <c r="B230" s="135"/>
      <c r="C230" s="136"/>
      <c r="D230" s="136"/>
    </row>
    <row r="231" spans="1:5">
      <c r="A231" s="227"/>
      <c r="B231" s="139"/>
      <c r="C231" s="140"/>
      <c r="D231" s="140"/>
      <c r="E231" s="141"/>
    </row>
    <row r="233" spans="1:5">
      <c r="A233" s="227"/>
      <c r="B233" s="129"/>
      <c r="C233" s="130"/>
      <c r="D233" s="130"/>
      <c r="E233" s="131"/>
    </row>
    <row r="235" spans="1:5">
      <c r="A235" s="227"/>
      <c r="B235" s="129"/>
      <c r="C235" s="130"/>
      <c r="D235" s="130"/>
      <c r="E235" s="131"/>
    </row>
    <row r="237" spans="1:5">
      <c r="A237" s="227"/>
      <c r="B237" s="135"/>
      <c r="C237" s="136"/>
      <c r="D237" s="136"/>
    </row>
    <row r="238" spans="1:5">
      <c r="B238" s="139"/>
      <c r="C238" s="140"/>
      <c r="D238" s="140"/>
      <c r="E238" s="141"/>
    </row>
    <row r="240" spans="1:5">
      <c r="A240" s="233"/>
      <c r="B240" s="129"/>
      <c r="C240" s="130"/>
      <c r="D240" s="130"/>
      <c r="E240" s="131"/>
    </row>
    <row r="242" spans="1:5">
      <c r="A242" s="233"/>
      <c r="B242" s="129"/>
      <c r="C242" s="130"/>
      <c r="D242" s="130"/>
      <c r="E242" s="131"/>
    </row>
    <row r="244" spans="1:5">
      <c r="A244" s="233"/>
      <c r="B244" s="135"/>
      <c r="C244" s="136"/>
      <c r="D244" s="136"/>
    </row>
    <row r="245" spans="1:5">
      <c r="A245" s="231"/>
      <c r="B245" s="139"/>
      <c r="C245" s="140"/>
      <c r="D245" s="140"/>
      <c r="E245" s="141"/>
    </row>
    <row r="247" spans="1:5">
      <c r="A247" s="227"/>
      <c r="B247" s="129"/>
      <c r="C247" s="130"/>
      <c r="D247" s="130"/>
      <c r="E247" s="131"/>
    </row>
    <row r="249" spans="1:5">
      <c r="A249" s="233"/>
      <c r="B249" s="129"/>
      <c r="C249" s="130"/>
      <c r="D249" s="130"/>
      <c r="E249" s="131"/>
    </row>
    <row r="250" spans="1:5">
      <c r="A250" s="231"/>
    </row>
    <row r="251" spans="1:5">
      <c r="B251" s="135"/>
      <c r="C251" s="136"/>
      <c r="D251" s="136"/>
    </row>
    <row r="252" spans="1:5">
      <c r="A252" s="227"/>
      <c r="B252" s="139"/>
      <c r="C252" s="140"/>
      <c r="D252" s="140"/>
      <c r="E252" s="141"/>
    </row>
    <row r="254" spans="1:5">
      <c r="A254" s="227"/>
      <c r="B254" s="129"/>
      <c r="C254" s="130"/>
      <c r="D254" s="130"/>
      <c r="E254" s="131"/>
    </row>
    <row r="256" spans="1:5">
      <c r="A256" s="227"/>
      <c r="B256" s="129"/>
      <c r="C256" s="130"/>
      <c r="D256" s="130"/>
      <c r="E256" s="131"/>
    </row>
    <row r="258" spans="1:5">
      <c r="B258" s="135"/>
      <c r="C258" s="136"/>
      <c r="D258" s="136"/>
    </row>
    <row r="259" spans="1:5">
      <c r="A259" s="233"/>
      <c r="B259" s="139"/>
      <c r="C259" s="140"/>
      <c r="D259" s="140"/>
      <c r="E259" s="141"/>
    </row>
    <row r="261" spans="1:5">
      <c r="A261" s="234"/>
      <c r="B261" s="129"/>
      <c r="C261" s="130"/>
      <c r="D261" s="130"/>
      <c r="E261" s="131"/>
    </row>
    <row r="263" spans="1:5">
      <c r="A263" s="234"/>
      <c r="B263" s="129"/>
      <c r="C263" s="130"/>
      <c r="D263" s="130"/>
      <c r="E263" s="131"/>
    </row>
    <row r="264" spans="1:5">
      <c r="A264" s="235"/>
    </row>
    <row r="265" spans="1:5">
      <c r="A265" s="231"/>
      <c r="B265" s="135"/>
      <c r="C265" s="136"/>
      <c r="D265" s="136"/>
    </row>
    <row r="266" spans="1:5">
      <c r="A266" s="227"/>
      <c r="B266" s="139"/>
      <c r="C266" s="140"/>
      <c r="D266" s="140"/>
      <c r="E266" s="141"/>
    </row>
    <row r="267" spans="1:5">
      <c r="A267" s="231"/>
    </row>
    <row r="268" spans="1:5">
      <c r="A268" s="234"/>
      <c r="B268" s="129"/>
      <c r="C268" s="130"/>
      <c r="D268" s="130"/>
      <c r="E268" s="131"/>
    </row>
    <row r="269" spans="1:5">
      <c r="A269" s="235"/>
    </row>
    <row r="270" spans="1:5">
      <c r="A270" s="235"/>
      <c r="B270" s="129"/>
      <c r="C270" s="130"/>
      <c r="D270" s="130"/>
      <c r="E270" s="131"/>
    </row>
    <row r="271" spans="1:5">
      <c r="A271" s="227"/>
    </row>
    <row r="272" spans="1:5">
      <c r="B272" s="135"/>
      <c r="C272" s="136"/>
      <c r="D272" s="136"/>
    </row>
    <row r="273" spans="1:5">
      <c r="A273" s="235"/>
      <c r="B273" s="139"/>
      <c r="C273" s="140"/>
      <c r="D273" s="140"/>
      <c r="E273" s="141"/>
    </row>
    <row r="274" spans="1:5">
      <c r="A274" s="236"/>
      <c r="B274" s="139"/>
      <c r="C274" s="140"/>
      <c r="D274" s="140"/>
      <c r="E274" s="141"/>
    </row>
    <row r="275" spans="1:5">
      <c r="A275" s="144"/>
      <c r="B275" s="129"/>
      <c r="C275" s="130"/>
      <c r="D275" s="130"/>
      <c r="E275" s="131"/>
    </row>
    <row r="277" spans="1:5">
      <c r="A277" s="227"/>
      <c r="B277" s="129"/>
      <c r="C277" s="130"/>
      <c r="D277" s="130"/>
      <c r="E277" s="131"/>
    </row>
    <row r="278" spans="1:5">
      <c r="A278" s="235"/>
    </row>
    <row r="279" spans="1:5">
      <c r="A279" s="236"/>
      <c r="B279" s="135"/>
      <c r="C279" s="136"/>
      <c r="D279" s="136"/>
    </row>
    <row r="280" spans="1:5">
      <c r="A280" s="145"/>
      <c r="B280" s="139"/>
      <c r="C280" s="140"/>
      <c r="D280" s="140"/>
      <c r="E280" s="141"/>
    </row>
    <row r="281" spans="1:5">
      <c r="A281" s="145"/>
      <c r="B281" s="139"/>
      <c r="C281" s="140"/>
      <c r="D281" s="140"/>
      <c r="E281" s="141"/>
    </row>
    <row r="282" spans="1:5">
      <c r="A282" s="227"/>
    </row>
    <row r="283" spans="1:5">
      <c r="A283" s="235"/>
      <c r="B283" s="129"/>
      <c r="C283" s="130"/>
      <c r="D283" s="130"/>
      <c r="E283" s="131"/>
    </row>
    <row r="284" spans="1:5">
      <c r="A284" s="236"/>
    </row>
    <row r="285" spans="1:5">
      <c r="A285" s="145"/>
      <c r="B285" s="129"/>
      <c r="C285" s="130"/>
      <c r="D285" s="130"/>
      <c r="E285" s="131"/>
    </row>
    <row r="286" spans="1:5">
      <c r="A286" s="145"/>
    </row>
    <row r="287" spans="1:5">
      <c r="A287" s="227"/>
      <c r="B287" s="135"/>
      <c r="C287" s="136"/>
      <c r="D287" s="136"/>
    </row>
    <row r="288" spans="1:5">
      <c r="A288" s="235"/>
      <c r="B288" s="139"/>
      <c r="C288" s="140"/>
      <c r="D288" s="140"/>
      <c r="E288" s="141"/>
    </row>
    <row r="289" spans="1:5">
      <c r="A289" s="236"/>
    </row>
    <row r="290" spans="1:5">
      <c r="A290" s="145"/>
      <c r="B290" s="129"/>
      <c r="C290" s="130"/>
      <c r="D290" s="130"/>
      <c r="E290" s="131"/>
    </row>
    <row r="291" spans="1:5">
      <c r="A291" s="236"/>
    </row>
    <row r="292" spans="1:5">
      <c r="A292" s="227"/>
      <c r="B292" s="129"/>
      <c r="C292" s="130"/>
      <c r="D292" s="130"/>
      <c r="E292" s="131"/>
    </row>
    <row r="293" spans="1:5">
      <c r="A293" s="236"/>
    </row>
    <row r="294" spans="1:5">
      <c r="A294" s="236"/>
      <c r="B294" s="135"/>
      <c r="C294" s="136"/>
      <c r="D294" s="136"/>
    </row>
    <row r="295" spans="1:5">
      <c r="A295" s="145"/>
      <c r="B295" s="139"/>
      <c r="C295" s="140"/>
      <c r="D295" s="140"/>
      <c r="E295" s="141"/>
    </row>
    <row r="296" spans="1:5">
      <c r="A296" s="236"/>
    </row>
    <row r="297" spans="1:5">
      <c r="A297" s="236"/>
      <c r="B297" s="129"/>
      <c r="C297" s="130"/>
      <c r="D297" s="130"/>
      <c r="E297" s="131"/>
    </row>
    <row r="298" spans="1:5">
      <c r="A298" s="145"/>
    </row>
    <row r="299" spans="1:5">
      <c r="A299" s="236"/>
      <c r="B299" s="129"/>
      <c r="C299" s="130"/>
      <c r="D299" s="130"/>
      <c r="E299" s="131"/>
    </row>
    <row r="300" spans="1:5">
      <c r="A300" s="236"/>
    </row>
    <row r="301" spans="1:5">
      <c r="A301" s="145"/>
      <c r="B301" s="135"/>
      <c r="C301" s="136"/>
      <c r="D301" s="136"/>
    </row>
    <row r="302" spans="1:5">
      <c r="A302" s="145"/>
      <c r="B302" s="139"/>
      <c r="C302" s="140"/>
      <c r="D302" s="140"/>
      <c r="E302" s="141"/>
    </row>
    <row r="303" spans="1:5">
      <c r="A303" s="145"/>
    </row>
    <row r="304" spans="1:5">
      <c r="A304" s="236"/>
      <c r="B304" s="129"/>
      <c r="C304" s="130"/>
      <c r="D304" s="130"/>
      <c r="E304" s="131"/>
    </row>
    <row r="305" spans="1:5">
      <c r="A305" s="236"/>
    </row>
    <row r="306" spans="1:5">
      <c r="A306" s="145"/>
      <c r="B306" s="129"/>
      <c r="C306" s="130"/>
      <c r="D306" s="130"/>
      <c r="E306" s="131"/>
    </row>
    <row r="307" spans="1:5">
      <c r="A307" s="236"/>
    </row>
    <row r="308" spans="1:5">
      <c r="A308" s="236"/>
      <c r="B308" s="135"/>
      <c r="C308" s="136"/>
      <c r="D308" s="136"/>
    </row>
    <row r="309" spans="1:5">
      <c r="A309" s="145"/>
      <c r="B309" s="139"/>
      <c r="C309" s="140"/>
      <c r="D309" s="140"/>
      <c r="E309" s="141"/>
    </row>
    <row r="310" spans="1:5">
      <c r="A310" s="236"/>
    </row>
    <row r="311" spans="1:5">
      <c r="A311" s="236"/>
      <c r="B311" s="129"/>
      <c r="C311" s="130"/>
      <c r="D311" s="130"/>
      <c r="E311" s="131"/>
    </row>
    <row r="312" spans="1:5">
      <c r="A312" s="145"/>
    </row>
    <row r="313" spans="1:5">
      <c r="A313" s="236"/>
      <c r="B313" s="129"/>
      <c r="C313" s="130"/>
      <c r="D313" s="130"/>
      <c r="E313" s="131"/>
    </row>
    <row r="314" spans="1:5">
      <c r="A314" s="236"/>
    </row>
    <row r="315" spans="1:5">
      <c r="A315" s="145"/>
      <c r="B315" s="135"/>
      <c r="C315" s="136"/>
      <c r="D315" s="136"/>
    </row>
    <row r="316" spans="1:5">
      <c r="A316" s="236"/>
      <c r="B316" s="139"/>
      <c r="C316" s="140"/>
      <c r="D316" s="140"/>
      <c r="E316" s="141"/>
    </row>
    <row r="317" spans="1:5">
      <c r="A317" s="236"/>
    </row>
    <row r="318" spans="1:5">
      <c r="A318" s="145"/>
      <c r="B318" s="129"/>
      <c r="C318" s="130"/>
      <c r="D318" s="130"/>
      <c r="E318" s="131"/>
    </row>
    <row r="319" spans="1:5">
      <c r="A319" s="236"/>
    </row>
    <row r="320" spans="1:5">
      <c r="A320" s="236"/>
      <c r="B320" s="129"/>
      <c r="C320" s="130"/>
      <c r="D320" s="130"/>
      <c r="E320" s="131"/>
    </row>
    <row r="321" spans="1:5">
      <c r="A321" s="145"/>
    </row>
    <row r="322" spans="1:5">
      <c r="A322" s="236"/>
      <c r="B322" s="135"/>
      <c r="C322" s="136"/>
      <c r="D322" s="136"/>
    </row>
    <row r="323" spans="1:5">
      <c r="A323" s="236"/>
      <c r="B323" s="139"/>
      <c r="C323" s="140"/>
      <c r="D323" s="140"/>
      <c r="E323" s="141"/>
    </row>
    <row r="324" spans="1:5">
      <c r="A324" s="145"/>
    </row>
    <row r="325" spans="1:5">
      <c r="A325" s="236"/>
      <c r="B325" s="129"/>
      <c r="C325" s="130"/>
      <c r="D325" s="130"/>
      <c r="E325" s="131"/>
    </row>
    <row r="326" spans="1:5">
      <c r="A326" s="236"/>
    </row>
    <row r="327" spans="1:5">
      <c r="A327" s="145"/>
      <c r="B327" s="129"/>
      <c r="C327" s="130"/>
      <c r="D327" s="130"/>
      <c r="E327" s="131"/>
    </row>
    <row r="328" spans="1:5">
      <c r="A328" s="236"/>
    </row>
    <row r="329" spans="1:5">
      <c r="A329" s="236"/>
      <c r="B329" s="135"/>
      <c r="C329" s="136"/>
      <c r="D329" s="136"/>
    </row>
    <row r="330" spans="1:5">
      <c r="A330" s="145"/>
      <c r="B330" s="139"/>
      <c r="C330" s="140"/>
      <c r="D330" s="140"/>
      <c r="E330" s="141"/>
    </row>
    <row r="331" spans="1:5">
      <c r="A331" s="236"/>
    </row>
    <row r="332" spans="1:5">
      <c r="A332" s="236"/>
      <c r="B332" s="129"/>
      <c r="C332" s="130"/>
      <c r="D332" s="130"/>
      <c r="E332" s="131"/>
    </row>
    <row r="333" spans="1:5">
      <c r="A333" s="145"/>
    </row>
    <row r="334" spans="1:5">
      <c r="B334" s="129"/>
      <c r="C334" s="130"/>
      <c r="D334" s="130"/>
      <c r="E334" s="131"/>
    </row>
    <row r="335" spans="1:5">
      <c r="A335" s="236"/>
    </row>
    <row r="336" spans="1:5">
      <c r="A336" s="145"/>
      <c r="B336" s="135"/>
      <c r="C336" s="136"/>
      <c r="D336" s="136"/>
    </row>
    <row r="337" spans="1:5">
      <c r="A337" s="145"/>
      <c r="B337" s="139"/>
      <c r="C337" s="140"/>
      <c r="D337" s="140"/>
      <c r="E337" s="141"/>
    </row>
    <row r="338" spans="1:5">
      <c r="A338" s="236"/>
    </row>
    <row r="339" spans="1:5">
      <c r="A339" s="145"/>
      <c r="B339" s="129"/>
      <c r="C339" s="130"/>
      <c r="D339" s="130"/>
      <c r="E339" s="131"/>
    </row>
    <row r="340" spans="1:5">
      <c r="A340" s="145"/>
    </row>
    <row r="341" spans="1:5">
      <c r="A341" s="227"/>
      <c r="B341" s="129"/>
      <c r="C341" s="130"/>
      <c r="D341" s="130"/>
      <c r="E341" s="131"/>
    </row>
    <row r="342" spans="1:5">
      <c r="A342" s="145"/>
      <c r="B342" s="129"/>
      <c r="C342" s="130"/>
      <c r="D342" s="130"/>
      <c r="E342" s="131"/>
    </row>
    <row r="343" spans="1:5">
      <c r="A343" s="236"/>
      <c r="B343" s="146"/>
      <c r="C343" s="147"/>
      <c r="D343" s="147"/>
      <c r="E343" s="131"/>
    </row>
    <row r="344" spans="1:5">
      <c r="A344" s="236"/>
      <c r="B344" s="139"/>
      <c r="C344" s="140"/>
      <c r="D344" s="140"/>
      <c r="E344" s="141"/>
    </row>
    <row r="345" spans="1:5">
      <c r="A345" s="236"/>
    </row>
    <row r="346" spans="1:5">
      <c r="A346" s="236"/>
      <c r="B346" s="143"/>
      <c r="C346" s="148"/>
      <c r="D346" s="148"/>
      <c r="E346" s="131"/>
    </row>
    <row r="347" spans="1:5">
      <c r="A347" s="145"/>
    </row>
    <row r="348" spans="1:5">
      <c r="A348" s="236"/>
      <c r="B348" s="143"/>
      <c r="C348" s="148"/>
      <c r="D348" s="148"/>
      <c r="E348" s="131"/>
    </row>
    <row r="349" spans="1:5">
      <c r="A349" s="236"/>
    </row>
    <row r="350" spans="1:5">
      <c r="A350" s="145"/>
      <c r="B350" s="135"/>
      <c r="C350" s="136"/>
      <c r="D350" s="136"/>
    </row>
    <row r="351" spans="1:5">
      <c r="A351" s="236"/>
      <c r="B351" s="139"/>
      <c r="C351" s="140"/>
      <c r="D351" s="140"/>
      <c r="E351" s="141"/>
    </row>
    <row r="352" spans="1:5">
      <c r="A352" s="236"/>
    </row>
    <row r="353" spans="1:5">
      <c r="A353" s="145"/>
      <c r="B353" s="129"/>
      <c r="C353" s="130"/>
      <c r="D353" s="130"/>
      <c r="E353" s="131"/>
    </row>
    <row r="354" spans="1:5">
      <c r="A354" s="236"/>
    </row>
    <row r="355" spans="1:5">
      <c r="A355" s="236"/>
      <c r="B355" s="129"/>
      <c r="C355" s="130"/>
      <c r="D355" s="130"/>
      <c r="E355" s="131"/>
    </row>
    <row r="356" spans="1:5">
      <c r="A356" s="145"/>
    </row>
    <row r="357" spans="1:5">
      <c r="A357" s="236"/>
      <c r="B357" s="135"/>
      <c r="C357" s="136"/>
      <c r="D357" s="136"/>
    </row>
    <row r="358" spans="1:5">
      <c r="A358" s="236"/>
      <c r="B358" s="139"/>
      <c r="C358" s="140"/>
      <c r="D358" s="140"/>
      <c r="E358" s="141"/>
    </row>
    <row r="359" spans="1:5">
      <c r="A359" s="145"/>
    </row>
    <row r="360" spans="1:5">
      <c r="A360" s="236"/>
      <c r="B360" s="129"/>
      <c r="C360" s="130"/>
      <c r="D360" s="130"/>
      <c r="E360" s="131"/>
    </row>
    <row r="361" spans="1:5">
      <c r="A361" s="236"/>
    </row>
    <row r="362" spans="1:5">
      <c r="A362" s="145"/>
      <c r="B362" s="129"/>
      <c r="C362" s="130"/>
      <c r="D362" s="130"/>
      <c r="E362" s="131"/>
    </row>
    <row r="363" spans="1:5">
      <c r="A363" s="236"/>
    </row>
    <row r="364" spans="1:5">
      <c r="A364" s="236"/>
      <c r="B364" s="135"/>
      <c r="C364" s="136"/>
      <c r="D364" s="136"/>
    </row>
    <row r="365" spans="1:5">
      <c r="A365" s="145"/>
      <c r="B365" s="139"/>
      <c r="C365" s="140"/>
      <c r="D365" s="140"/>
      <c r="E365" s="141"/>
    </row>
    <row r="366" spans="1:5">
      <c r="A366" s="145"/>
    </row>
    <row r="367" spans="1:5">
      <c r="A367" s="145"/>
      <c r="B367" s="129"/>
      <c r="C367" s="130"/>
      <c r="D367" s="130"/>
      <c r="E367" s="131"/>
    </row>
    <row r="368" spans="1:5">
      <c r="A368" s="236"/>
    </row>
    <row r="369" spans="1:5">
      <c r="A369" s="236"/>
      <c r="B369" s="129"/>
      <c r="C369" s="130"/>
      <c r="D369" s="130"/>
      <c r="E369" s="131"/>
    </row>
    <row r="370" spans="1:5">
      <c r="A370" s="145"/>
    </row>
    <row r="371" spans="1:5">
      <c r="A371" s="236"/>
      <c r="B371" s="135"/>
      <c r="C371" s="136"/>
      <c r="D371" s="136"/>
    </row>
    <row r="372" spans="1:5">
      <c r="A372" s="236"/>
      <c r="B372" s="139"/>
      <c r="C372" s="140"/>
      <c r="D372" s="140"/>
      <c r="E372" s="141"/>
    </row>
    <row r="373" spans="1:5">
      <c r="A373" s="145"/>
    </row>
    <row r="374" spans="1:5">
      <c r="A374" s="145"/>
      <c r="B374" s="129"/>
      <c r="C374" s="130"/>
      <c r="D374" s="130"/>
      <c r="E374" s="131"/>
    </row>
    <row r="375" spans="1:5">
      <c r="A375" s="145"/>
    </row>
    <row r="376" spans="1:5">
      <c r="A376" s="145"/>
      <c r="B376" s="129"/>
      <c r="C376" s="130"/>
      <c r="D376" s="130"/>
      <c r="E376" s="131"/>
    </row>
    <row r="377" spans="1:5">
      <c r="A377" s="145"/>
    </row>
    <row r="378" spans="1:5">
      <c r="A378" s="145"/>
      <c r="B378" s="129"/>
      <c r="C378" s="130"/>
      <c r="D378" s="130"/>
      <c r="E378" s="131"/>
    </row>
    <row r="379" spans="1:5">
      <c r="A379" s="236"/>
    </row>
    <row r="380" spans="1:5">
      <c r="A380" s="236"/>
      <c r="B380" s="129"/>
      <c r="C380" s="130"/>
      <c r="D380" s="130"/>
      <c r="E380" s="131"/>
    </row>
    <row r="381" spans="1:5">
      <c r="A381" s="237"/>
    </row>
    <row r="382" spans="1:5">
      <c r="A382" s="145"/>
    </row>
    <row r="383" spans="1:5">
      <c r="A383" s="145"/>
      <c r="B383" s="129"/>
      <c r="C383" s="130"/>
      <c r="D383" s="130"/>
    </row>
    <row r="384" spans="1:5">
      <c r="A384" s="145"/>
    </row>
    <row r="385" spans="1:5">
      <c r="A385" s="145"/>
      <c r="B385" s="129"/>
      <c r="C385" s="130"/>
      <c r="D385" s="130"/>
    </row>
    <row r="386" spans="1:5">
      <c r="A386" s="145"/>
    </row>
    <row r="387" spans="1:5">
      <c r="A387" s="236"/>
      <c r="B387" s="135"/>
      <c r="C387" s="136"/>
      <c r="D387" s="136"/>
    </row>
    <row r="388" spans="1:5">
      <c r="A388" s="236"/>
      <c r="B388" s="139"/>
      <c r="C388" s="140"/>
      <c r="D388" s="140"/>
      <c r="E388" s="141"/>
    </row>
    <row r="389" spans="1:5">
      <c r="A389" s="145"/>
    </row>
    <row r="390" spans="1:5">
      <c r="B390" s="129"/>
      <c r="C390" s="130"/>
      <c r="D390" s="130"/>
      <c r="E390" s="131"/>
    </row>
    <row r="391" spans="1:5">
      <c r="A391" s="236"/>
    </row>
    <row r="392" spans="1:5">
      <c r="A392" s="145"/>
      <c r="B392" s="135"/>
      <c r="C392" s="136"/>
      <c r="D392" s="136"/>
    </row>
    <row r="393" spans="1:5">
      <c r="A393" s="145"/>
      <c r="B393" s="139"/>
      <c r="C393" s="140"/>
      <c r="D393" s="140"/>
      <c r="E393" s="141"/>
    </row>
    <row r="394" spans="1:5">
      <c r="A394" s="236"/>
    </row>
    <row r="395" spans="1:5">
      <c r="A395" s="145"/>
      <c r="B395" s="129"/>
      <c r="C395" s="130"/>
      <c r="D395" s="130"/>
      <c r="E395" s="131"/>
    </row>
    <row r="397" spans="1:5">
      <c r="A397" s="229"/>
      <c r="B397" s="129"/>
      <c r="C397" s="130"/>
      <c r="D397" s="130"/>
      <c r="E397" s="131"/>
    </row>
    <row r="399" spans="1:5">
      <c r="A399" s="236"/>
      <c r="B399" s="129"/>
      <c r="C399" s="130"/>
      <c r="D399" s="130"/>
      <c r="E399" s="131"/>
    </row>
    <row r="400" spans="1:5">
      <c r="A400" s="236"/>
    </row>
    <row r="401" spans="1:5">
      <c r="A401" s="236"/>
    </row>
    <row r="402" spans="1:5">
      <c r="A402" s="145"/>
      <c r="B402" s="129"/>
      <c r="C402" s="130"/>
      <c r="D402" s="130"/>
    </row>
    <row r="403" spans="1:5">
      <c r="A403" s="145"/>
    </row>
    <row r="404" spans="1:5">
      <c r="A404" s="236"/>
      <c r="B404" s="143"/>
      <c r="C404" s="148"/>
      <c r="D404" s="148"/>
    </row>
    <row r="405" spans="1:5">
      <c r="A405" s="236"/>
    </row>
    <row r="406" spans="1:5">
      <c r="A406" s="145"/>
      <c r="B406" s="146"/>
      <c r="C406" s="147"/>
      <c r="D406" s="147"/>
    </row>
    <row r="407" spans="1:5">
      <c r="A407" s="145"/>
      <c r="B407" s="139"/>
      <c r="C407" s="140"/>
      <c r="D407" s="140"/>
      <c r="E407" s="141"/>
    </row>
    <row r="408" spans="1:5">
      <c r="A408" s="145"/>
      <c r="B408" s="139"/>
      <c r="C408" s="140"/>
      <c r="D408" s="140"/>
      <c r="E408" s="141"/>
    </row>
    <row r="409" spans="1:5">
      <c r="A409" s="145"/>
      <c r="B409" s="129"/>
      <c r="C409" s="130"/>
      <c r="D409" s="130"/>
      <c r="E409" s="131"/>
    </row>
    <row r="410" spans="1:5">
      <c r="A410" s="145"/>
      <c r="B410" s="139"/>
      <c r="C410" s="140"/>
      <c r="D410" s="140"/>
      <c r="E410" s="141"/>
    </row>
    <row r="411" spans="1:5">
      <c r="A411" s="236"/>
      <c r="B411" s="146"/>
      <c r="C411" s="147"/>
      <c r="D411" s="147"/>
    </row>
    <row r="412" spans="1:5">
      <c r="A412" s="236"/>
      <c r="B412" s="142"/>
      <c r="C412" s="149"/>
      <c r="D412" s="149"/>
    </row>
    <row r="413" spans="1:5">
      <c r="A413" s="145"/>
      <c r="B413" s="142"/>
      <c r="C413" s="149"/>
      <c r="D413" s="149"/>
    </row>
    <row r="414" spans="1:5">
      <c r="A414" s="145"/>
      <c r="B414" s="129"/>
      <c r="C414" s="130"/>
      <c r="D414" s="130"/>
      <c r="E414" s="131"/>
    </row>
    <row r="415" spans="1:5">
      <c r="A415" s="145"/>
    </row>
    <row r="416" spans="1:5">
      <c r="A416" s="145"/>
    </row>
    <row r="417" spans="1:5">
      <c r="A417" s="145"/>
    </row>
    <row r="418" spans="1:5">
      <c r="A418" s="227"/>
      <c r="B418" s="150"/>
      <c r="C418" s="150"/>
      <c r="D418" s="150"/>
    </row>
    <row r="419" spans="1:5">
      <c r="A419" s="145"/>
      <c r="B419" s="2"/>
    </row>
    <row r="420" spans="1:5">
      <c r="A420" s="236"/>
      <c r="B420" s="143"/>
      <c r="C420" s="148"/>
      <c r="D420" s="148"/>
      <c r="E420" s="16"/>
    </row>
    <row r="421" spans="1:5">
      <c r="A421" s="236"/>
    </row>
    <row r="422" spans="1:5">
      <c r="A422" s="236"/>
    </row>
    <row r="423" spans="1:5">
      <c r="A423" s="145"/>
      <c r="B423" s="2"/>
    </row>
    <row r="424" spans="1:5">
      <c r="A424" s="145"/>
      <c r="B424" s="2"/>
    </row>
    <row r="425" spans="1:5">
      <c r="A425" s="236"/>
      <c r="B425" s="143"/>
      <c r="C425" s="148"/>
      <c r="D425" s="148"/>
      <c r="E425" s="16"/>
    </row>
    <row r="426" spans="1:5">
      <c r="A426" s="145"/>
    </row>
    <row r="427" spans="1:5">
      <c r="A427" s="236"/>
    </row>
    <row r="428" spans="1:5">
      <c r="A428" s="236"/>
      <c r="B428" s="2"/>
    </row>
    <row r="429" spans="1:5">
      <c r="A429" s="145"/>
      <c r="B429" s="2"/>
    </row>
    <row r="430" spans="1:5">
      <c r="A430" s="145"/>
      <c r="B430" s="143"/>
      <c r="C430" s="148"/>
      <c r="D430" s="148"/>
      <c r="E430" s="16"/>
    </row>
    <row r="431" spans="1:5">
      <c r="A431" s="236"/>
    </row>
    <row r="432" spans="1:5">
      <c r="A432" s="236"/>
    </row>
    <row r="433" spans="1:5">
      <c r="A433" s="145"/>
      <c r="B433" s="2"/>
    </row>
    <row r="434" spans="1:5">
      <c r="A434" s="235"/>
    </row>
    <row r="435" spans="1:5">
      <c r="B435" s="143"/>
      <c r="C435" s="148"/>
      <c r="D435" s="148"/>
      <c r="E435" s="16"/>
    </row>
    <row r="436" spans="1:5">
      <c r="A436" s="227"/>
    </row>
    <row r="438" spans="1:5">
      <c r="A438" s="227"/>
      <c r="B438" s="2"/>
    </row>
    <row r="441" spans="1:5">
      <c r="A441" s="233"/>
      <c r="B441" s="2"/>
    </row>
    <row r="443" spans="1:5">
      <c r="A443" s="233"/>
    </row>
    <row r="444" spans="1:5">
      <c r="B444" s="2"/>
    </row>
    <row r="445" spans="1:5">
      <c r="A445" s="229"/>
      <c r="B445" s="2"/>
    </row>
    <row r="446" spans="1:5">
      <c r="A446" s="231"/>
      <c r="B446" s="2"/>
    </row>
    <row r="448" spans="1:5">
      <c r="A448" s="227"/>
    </row>
    <row r="449" spans="1:4">
      <c r="B449" s="116"/>
      <c r="C449" s="116"/>
      <c r="D449" s="116"/>
    </row>
    <row r="450" spans="1:4">
      <c r="A450" s="227"/>
    </row>
    <row r="452" spans="1:4">
      <c r="A452" s="229"/>
      <c r="B452" s="2"/>
    </row>
    <row r="453" spans="1:4">
      <c r="A453" s="231"/>
    </row>
    <row r="455" spans="1:4">
      <c r="A455" s="227"/>
      <c r="B455" s="2"/>
    </row>
    <row r="457" spans="1:4">
      <c r="A457" s="227"/>
    </row>
    <row r="458" spans="1:4">
      <c r="B458" s="2"/>
    </row>
    <row r="459" spans="1:4">
      <c r="A459" s="229"/>
    </row>
    <row r="460" spans="1:4">
      <c r="A460" s="231"/>
    </row>
    <row r="461" spans="1:4">
      <c r="B461" s="2"/>
    </row>
    <row r="462" spans="1:4">
      <c r="A462" s="227"/>
    </row>
    <row r="464" spans="1:4">
      <c r="A464" s="227"/>
      <c r="B464" s="2"/>
    </row>
    <row r="466" spans="1:2">
      <c r="A466" s="229"/>
    </row>
    <row r="467" spans="1:2">
      <c r="A467" s="231"/>
      <c r="B467" s="2"/>
    </row>
    <row r="468" spans="1:2">
      <c r="A468" s="231"/>
    </row>
    <row r="469" spans="1:2">
      <c r="A469" s="231"/>
    </row>
    <row r="470" spans="1:2">
      <c r="A470" s="231"/>
      <c r="B470" s="2"/>
    </row>
    <row r="471" spans="1:2">
      <c r="A471" s="231"/>
    </row>
    <row r="473" spans="1:2">
      <c r="A473" s="227"/>
      <c r="B473" s="2"/>
    </row>
    <row r="475" spans="1:2">
      <c r="A475" s="227"/>
    </row>
    <row r="476" spans="1:2">
      <c r="B476" s="2"/>
    </row>
    <row r="477" spans="1:2">
      <c r="A477" s="229"/>
      <c r="B477" s="2"/>
    </row>
    <row r="478" spans="1:2">
      <c r="A478" s="231"/>
    </row>
    <row r="479" spans="1:2">
      <c r="A479" s="231"/>
      <c r="B479" s="2"/>
    </row>
    <row r="480" spans="1:2">
      <c r="B480" s="2"/>
    </row>
    <row r="481" spans="1:5">
      <c r="A481" s="227"/>
    </row>
    <row r="482" spans="1:5">
      <c r="B482" s="2"/>
    </row>
    <row r="483" spans="1:5">
      <c r="A483" s="227"/>
      <c r="B483" s="2"/>
    </row>
    <row r="484" spans="1:5">
      <c r="B484" s="143"/>
      <c r="C484" s="148"/>
      <c r="D484" s="148"/>
      <c r="E484" s="16"/>
    </row>
    <row r="485" spans="1:5">
      <c r="A485" s="229"/>
      <c r="B485" s="2"/>
    </row>
    <row r="486" spans="1:5">
      <c r="A486" s="231"/>
    </row>
    <row r="487" spans="1:5">
      <c r="A487" s="231"/>
      <c r="B487" s="143"/>
      <c r="C487" s="148"/>
      <c r="D487" s="148"/>
    </row>
    <row r="488" spans="1:5">
      <c r="B488" s="143"/>
      <c r="C488" s="148"/>
      <c r="D488" s="148"/>
    </row>
    <row r="489" spans="1:5">
      <c r="A489" s="227"/>
    </row>
    <row r="490" spans="1:5">
      <c r="B490" s="2"/>
    </row>
    <row r="491" spans="1:5">
      <c r="A491" s="227"/>
      <c r="B491" s="143"/>
      <c r="C491" s="148"/>
      <c r="D491" s="148"/>
    </row>
    <row r="493" spans="1:5">
      <c r="A493" s="229"/>
      <c r="B493" s="2"/>
    </row>
    <row r="494" spans="1:5">
      <c r="A494" s="231"/>
      <c r="B494" s="143"/>
      <c r="C494" s="148"/>
      <c r="D494" s="148"/>
    </row>
    <row r="495" spans="1:5">
      <c r="A495" s="231"/>
    </row>
    <row r="496" spans="1:5">
      <c r="A496" s="231"/>
      <c r="B496" s="2"/>
    </row>
    <row r="497" spans="1:4">
      <c r="A497" s="231"/>
      <c r="B497" s="143"/>
      <c r="C497" s="148"/>
      <c r="D497" s="148"/>
    </row>
    <row r="498" spans="1:4">
      <c r="A498" s="231"/>
    </row>
    <row r="499" spans="1:4">
      <c r="A499" s="231"/>
      <c r="B499" s="2"/>
    </row>
    <row r="500" spans="1:4">
      <c r="A500" s="231"/>
    </row>
    <row r="501" spans="1:4">
      <c r="A501" s="231"/>
    </row>
    <row r="502" spans="1:4">
      <c r="A502" s="231"/>
      <c r="B502" s="2"/>
    </row>
    <row r="503" spans="1:4">
      <c r="A503" s="231"/>
    </row>
    <row r="505" spans="1:4">
      <c r="A505" s="227"/>
      <c r="B505" s="2"/>
    </row>
    <row r="507" spans="1:4">
      <c r="A507" s="227"/>
      <c r="B507" s="145"/>
      <c r="C507" s="116"/>
      <c r="D507" s="116"/>
    </row>
    <row r="508" spans="1:4">
      <c r="B508" s="2"/>
    </row>
    <row r="509" spans="1:4">
      <c r="A509" s="229"/>
      <c r="B509" s="2"/>
    </row>
    <row r="510" spans="1:4">
      <c r="A510" s="231"/>
      <c r="B510" s="2"/>
    </row>
    <row r="511" spans="1:4">
      <c r="A511" s="231"/>
    </row>
    <row r="512" spans="1:4">
      <c r="A512" s="231"/>
    </row>
    <row r="513" spans="1:2">
      <c r="A513" s="231"/>
      <c r="B513" s="2"/>
    </row>
    <row r="514" spans="1:2">
      <c r="A514" s="231"/>
    </row>
    <row r="515" spans="1:2">
      <c r="A515" s="231"/>
    </row>
    <row r="516" spans="1:2">
      <c r="B516" s="2"/>
    </row>
    <row r="517" spans="1:2">
      <c r="A517" s="227"/>
      <c r="B517" s="2"/>
    </row>
    <row r="518" spans="1:2">
      <c r="B518" s="2"/>
    </row>
    <row r="519" spans="1:2">
      <c r="A519" s="227"/>
      <c r="B519" s="2"/>
    </row>
    <row r="520" spans="1:2">
      <c r="B520" s="2"/>
    </row>
    <row r="521" spans="1:2">
      <c r="A521" s="229"/>
      <c r="B521" s="2"/>
    </row>
    <row r="522" spans="1:2">
      <c r="A522" s="231"/>
    </row>
    <row r="523" spans="1:2">
      <c r="A523" s="231"/>
      <c r="B523" s="2"/>
    </row>
    <row r="524" spans="1:2">
      <c r="A524" s="231"/>
      <c r="B524" s="2"/>
    </row>
    <row r="525" spans="1:2">
      <c r="B525" s="2"/>
    </row>
    <row r="526" spans="1:2">
      <c r="B526" s="2"/>
    </row>
    <row r="527" spans="1:2">
      <c r="A527" s="227"/>
      <c r="B527" s="2"/>
    </row>
    <row r="528" spans="1:2">
      <c r="B528" s="2"/>
    </row>
    <row r="529" spans="1:5">
      <c r="A529" s="227"/>
      <c r="B529" s="2"/>
    </row>
    <row r="531" spans="1:5">
      <c r="A531" s="229"/>
    </row>
    <row r="532" spans="1:5">
      <c r="A532" s="231"/>
      <c r="B532" s="2"/>
    </row>
    <row r="533" spans="1:5">
      <c r="B533" s="2"/>
    </row>
    <row r="534" spans="1:5">
      <c r="A534" s="227"/>
      <c r="B534" s="2"/>
    </row>
    <row r="535" spans="1:5">
      <c r="B535" s="2"/>
    </row>
    <row r="536" spans="1:5">
      <c r="A536" s="227"/>
      <c r="B536" s="2"/>
    </row>
    <row r="537" spans="1:5">
      <c r="B537" s="2"/>
    </row>
    <row r="538" spans="1:5">
      <c r="A538" s="229"/>
      <c r="B538" s="2"/>
    </row>
    <row r="539" spans="1:5">
      <c r="A539" s="231"/>
      <c r="B539" s="2"/>
    </row>
    <row r="540" spans="1:5">
      <c r="A540" s="231"/>
      <c r="B540" s="143"/>
      <c r="C540" s="148"/>
      <c r="D540" s="148"/>
      <c r="E540" s="16"/>
    </row>
    <row r="541" spans="1:5">
      <c r="B541" s="2"/>
    </row>
    <row r="542" spans="1:5">
      <c r="A542" s="227"/>
      <c r="B542" s="143"/>
      <c r="C542" s="148"/>
      <c r="D542" s="148"/>
    </row>
    <row r="544" spans="1:5">
      <c r="A544" s="227"/>
    </row>
    <row r="545" spans="1:2">
      <c r="B545" s="2"/>
    </row>
    <row r="546" spans="1:2">
      <c r="A546" s="229"/>
      <c r="B546" s="2"/>
    </row>
    <row r="547" spans="1:2">
      <c r="A547" s="231"/>
    </row>
    <row r="548" spans="1:2">
      <c r="A548" s="231"/>
    </row>
    <row r="549" spans="1:2">
      <c r="A549" s="231"/>
      <c r="B549" s="2"/>
    </row>
    <row r="550" spans="1:2">
      <c r="A550" s="231"/>
      <c r="B550" s="2"/>
    </row>
    <row r="551" spans="1:2">
      <c r="A551" s="231"/>
      <c r="B551" s="2"/>
    </row>
    <row r="552" spans="1:2">
      <c r="A552" s="231"/>
      <c r="B552" s="2"/>
    </row>
    <row r="553" spans="1:2">
      <c r="A553" s="231"/>
      <c r="B553" s="2"/>
    </row>
    <row r="554" spans="1:2">
      <c r="A554" s="231"/>
    </row>
    <row r="555" spans="1:2">
      <c r="A555" s="231"/>
    </row>
    <row r="556" spans="1:2">
      <c r="A556" s="231"/>
      <c r="B556" s="2"/>
    </row>
    <row r="557" spans="1:2">
      <c r="A557" s="231"/>
      <c r="B557" s="2"/>
    </row>
    <row r="558" spans="1:2">
      <c r="B558" s="2"/>
    </row>
    <row r="559" spans="1:2">
      <c r="B559" s="2"/>
    </row>
    <row r="560" spans="1:2">
      <c r="A560" s="227"/>
      <c r="B560" s="2"/>
    </row>
    <row r="561" spans="1:5">
      <c r="B561" s="143"/>
      <c r="C561" s="148"/>
      <c r="D561" s="148"/>
      <c r="E561" s="16"/>
    </row>
    <row r="562" spans="1:5">
      <c r="A562" s="227"/>
      <c r="B562" s="2"/>
    </row>
    <row r="563" spans="1:5">
      <c r="B563" s="143"/>
      <c r="C563" s="148"/>
      <c r="D563" s="148"/>
    </row>
    <row r="566" spans="1:5">
      <c r="B566" s="2"/>
    </row>
    <row r="567" spans="1:5">
      <c r="B567" s="2"/>
    </row>
    <row r="569" spans="1:5">
      <c r="B569" s="2"/>
    </row>
    <row r="572" spans="1:5">
      <c r="B572" s="2"/>
    </row>
    <row r="573" spans="1:5">
      <c r="B573" s="2"/>
    </row>
    <row r="576" spans="1:5">
      <c r="B576" s="2"/>
    </row>
    <row r="579" spans="2:5">
      <c r="B579" s="143"/>
      <c r="C579" s="148"/>
      <c r="D579" s="148"/>
      <c r="E579" s="16"/>
    </row>
    <row r="581" spans="2:5">
      <c r="B581" s="129"/>
      <c r="C581" s="130"/>
      <c r="D581" s="130"/>
      <c r="E581" s="131"/>
    </row>
    <row r="584" spans="2:5">
      <c r="B584" s="129"/>
      <c r="C584" s="130"/>
      <c r="D584" s="130"/>
    </row>
    <row r="586" spans="2:5">
      <c r="B586" s="129"/>
      <c r="C586" s="130"/>
      <c r="D586" s="130"/>
    </row>
    <row r="588" spans="2:5">
      <c r="B588" s="135"/>
      <c r="C588" s="136"/>
      <c r="D588" s="136"/>
    </row>
    <row r="589" spans="2:5">
      <c r="B589" s="139"/>
      <c r="C589" s="140"/>
      <c r="D589" s="140"/>
      <c r="E589" s="141"/>
    </row>
    <row r="591" spans="2:5">
      <c r="B591" s="129"/>
      <c r="C591" s="130"/>
      <c r="D591" s="130"/>
      <c r="E591" s="131"/>
    </row>
    <row r="593" spans="2:5">
      <c r="B593" s="129"/>
      <c r="C593" s="130"/>
      <c r="D593" s="130"/>
      <c r="E593" s="131"/>
    </row>
    <row r="595" spans="2:5">
      <c r="B595" s="135"/>
      <c r="C595" s="136"/>
      <c r="D595" s="136"/>
    </row>
    <row r="596" spans="2:5">
      <c r="B596" s="139"/>
      <c r="C596" s="140"/>
      <c r="D596" s="140"/>
      <c r="E596" s="141"/>
    </row>
    <row r="598" spans="2:5">
      <c r="B598" s="129"/>
      <c r="C598" s="130"/>
      <c r="D598" s="130"/>
      <c r="E598" s="131"/>
    </row>
    <row r="600" spans="2:5">
      <c r="B600" s="129"/>
      <c r="C600" s="130"/>
      <c r="D600" s="130"/>
      <c r="E600" s="131"/>
    </row>
    <row r="602" spans="2:5">
      <c r="B602" s="135"/>
      <c r="C602" s="136"/>
      <c r="D602" s="136"/>
    </row>
    <row r="603" spans="2:5">
      <c r="B603" s="139"/>
      <c r="C603" s="140"/>
      <c r="D603" s="140"/>
      <c r="E603" s="141"/>
    </row>
    <row r="605" spans="2:5">
      <c r="B605" s="129"/>
      <c r="C605" s="130"/>
      <c r="D605" s="130"/>
      <c r="E605" s="131"/>
    </row>
    <row r="607" spans="2:5">
      <c r="B607" s="129"/>
      <c r="C607" s="130"/>
      <c r="D607" s="130"/>
      <c r="E607" s="131"/>
    </row>
    <row r="609" spans="2:5">
      <c r="B609" s="135"/>
      <c r="C609" s="136"/>
      <c r="D609" s="136"/>
    </row>
    <row r="610" spans="2:5">
      <c r="B610" s="139"/>
      <c r="C610" s="140"/>
      <c r="D610" s="140"/>
      <c r="E610" s="141"/>
    </row>
    <row r="611" spans="2:5">
      <c r="B611" s="139"/>
      <c r="C611" s="140"/>
      <c r="D611" s="140"/>
      <c r="E611" s="141"/>
    </row>
    <row r="612" spans="2:5">
      <c r="B612" s="139"/>
      <c r="C612" s="140"/>
      <c r="D612" s="140"/>
      <c r="E612" s="141"/>
    </row>
    <row r="613" spans="2:5">
      <c r="B613" s="139"/>
      <c r="C613" s="140"/>
      <c r="D613" s="140"/>
      <c r="E613" s="141"/>
    </row>
    <row r="614" spans="2:5">
      <c r="B614" s="139"/>
      <c r="C614" s="140"/>
      <c r="D614" s="140"/>
      <c r="E614" s="141"/>
    </row>
    <row r="616" spans="2:5">
      <c r="B616" s="129"/>
      <c r="C616" s="130"/>
      <c r="D616" s="130"/>
      <c r="E616" s="131"/>
    </row>
    <row r="618" spans="2:5">
      <c r="B618" s="129"/>
      <c r="C618" s="130"/>
      <c r="D618" s="130"/>
      <c r="E618" s="131"/>
    </row>
    <row r="620" spans="2:5">
      <c r="B620" s="135"/>
      <c r="C620" s="136"/>
      <c r="D620" s="136"/>
    </row>
    <row r="621" spans="2:5">
      <c r="B621" s="139"/>
      <c r="C621" s="140"/>
      <c r="D621" s="140"/>
      <c r="E621" s="141"/>
    </row>
    <row r="622" spans="2:5">
      <c r="B622" s="139"/>
      <c r="C622" s="140"/>
      <c r="D622" s="140"/>
      <c r="E622" s="141"/>
    </row>
    <row r="624" spans="2:5">
      <c r="B624" s="129"/>
      <c r="C624" s="130"/>
      <c r="D624" s="130"/>
      <c r="E624" s="131"/>
    </row>
    <row r="626" spans="2:5">
      <c r="B626" s="129"/>
      <c r="C626" s="130"/>
      <c r="D626" s="130"/>
      <c r="E626" s="131"/>
    </row>
    <row r="628" spans="2:5">
      <c r="B628" s="135"/>
      <c r="C628" s="136"/>
      <c r="D628" s="136"/>
    </row>
    <row r="629" spans="2:5">
      <c r="B629" s="139"/>
      <c r="C629" s="140"/>
      <c r="D629" s="140"/>
      <c r="E629" s="141"/>
    </row>
    <row r="630" spans="2:5">
      <c r="B630" s="139"/>
      <c r="C630" s="140"/>
      <c r="D630" s="140"/>
      <c r="E630" s="141"/>
    </row>
    <row r="632" spans="2:5">
      <c r="B632" s="129"/>
      <c r="C632" s="130"/>
      <c r="D632" s="130"/>
      <c r="E632" s="131"/>
    </row>
    <row r="634" spans="2:5">
      <c r="B634" s="129"/>
      <c r="C634" s="130"/>
      <c r="D634" s="130"/>
      <c r="E634" s="131"/>
    </row>
    <row r="636" spans="2:5">
      <c r="B636" s="135"/>
      <c r="C636" s="136"/>
      <c r="D636" s="136"/>
    </row>
    <row r="637" spans="2:5">
      <c r="B637" s="139"/>
      <c r="C637" s="140"/>
      <c r="D637" s="140"/>
      <c r="E637" s="141"/>
    </row>
    <row r="638" spans="2:5">
      <c r="B638" s="139"/>
      <c r="C638" s="140"/>
      <c r="D638" s="140"/>
      <c r="E638" s="141"/>
    </row>
    <row r="639" spans="2:5">
      <c r="B639" s="139"/>
      <c r="C639" s="140"/>
      <c r="D639" s="140"/>
      <c r="E639" s="141"/>
    </row>
    <row r="640" spans="2:5">
      <c r="B640" s="139"/>
      <c r="C640" s="140"/>
      <c r="D640" s="140"/>
      <c r="E640" s="141"/>
    </row>
    <row r="641" spans="2:5">
      <c r="B641" s="139"/>
      <c r="C641" s="140"/>
      <c r="D641" s="140"/>
      <c r="E641" s="141"/>
    </row>
    <row r="642" spans="2:5">
      <c r="B642" s="139"/>
      <c r="C642" s="140"/>
      <c r="D642" s="140"/>
      <c r="E642" s="141"/>
    </row>
    <row r="643" spans="2:5">
      <c r="B643" s="139"/>
      <c r="C643" s="140"/>
      <c r="D643" s="140"/>
      <c r="E643" s="141"/>
    </row>
    <row r="644" spans="2:5">
      <c r="B644" s="139"/>
      <c r="C644" s="140"/>
      <c r="D644" s="140"/>
      <c r="E644" s="141"/>
    </row>
    <row r="645" spans="2:5">
      <c r="B645" s="139"/>
      <c r="C645" s="140"/>
      <c r="D645" s="140"/>
      <c r="E645" s="141"/>
    </row>
    <row r="646" spans="2:5">
      <c r="B646" s="139"/>
      <c r="C646" s="140"/>
      <c r="D646" s="140"/>
      <c r="E646" s="141"/>
    </row>
    <row r="648" spans="2:5">
      <c r="B648" s="129"/>
      <c r="C648" s="130"/>
      <c r="D648" s="130"/>
      <c r="E648" s="131"/>
    </row>
    <row r="650" spans="2:5">
      <c r="B650" s="129"/>
      <c r="C650" s="130"/>
      <c r="D650" s="130"/>
      <c r="E650" s="131"/>
    </row>
    <row r="652" spans="2:5">
      <c r="B652" s="135"/>
      <c r="C652" s="136"/>
      <c r="D652" s="136"/>
    </row>
    <row r="653" spans="2:5">
      <c r="B653" s="139"/>
      <c r="C653" s="140"/>
      <c r="D653" s="140"/>
      <c r="E653" s="141"/>
    </row>
    <row r="654" spans="2:5">
      <c r="B654" s="139"/>
      <c r="C654" s="140"/>
      <c r="D654" s="140"/>
      <c r="E654" s="141"/>
    </row>
    <row r="655" spans="2:5">
      <c r="B655" s="139"/>
      <c r="C655" s="140"/>
      <c r="D655" s="140"/>
      <c r="E655" s="141"/>
    </row>
    <row r="656" spans="2:5">
      <c r="B656" s="139"/>
      <c r="C656" s="140"/>
      <c r="D656" s="140"/>
      <c r="E656" s="141"/>
    </row>
    <row r="657" spans="2:5">
      <c r="B657" s="139"/>
      <c r="C657" s="140"/>
      <c r="D657" s="140"/>
      <c r="E657" s="141"/>
    </row>
    <row r="658" spans="2:5">
      <c r="B658" s="139"/>
      <c r="C658" s="140"/>
      <c r="D658" s="140"/>
      <c r="E658" s="141"/>
    </row>
    <row r="660" spans="2:5">
      <c r="B660" s="129"/>
      <c r="C660" s="130"/>
      <c r="D660" s="130"/>
      <c r="E660" s="131"/>
    </row>
    <row r="662" spans="2:5">
      <c r="B662" s="129"/>
      <c r="C662" s="130"/>
      <c r="D662" s="130"/>
      <c r="E662" s="131"/>
    </row>
    <row r="664" spans="2:5">
      <c r="B664" s="135"/>
      <c r="C664" s="136"/>
      <c r="D664" s="136"/>
    </row>
    <row r="665" spans="2:5">
      <c r="B665" s="139"/>
      <c r="C665" s="140"/>
      <c r="D665" s="140"/>
      <c r="E665" s="141"/>
    </row>
    <row r="666" spans="2:5">
      <c r="B666" s="139"/>
      <c r="C666" s="140"/>
      <c r="D666" s="140"/>
      <c r="E666" s="141"/>
    </row>
    <row r="667" spans="2:5">
      <c r="B667" s="139"/>
      <c r="C667" s="140"/>
      <c r="D667" s="140"/>
      <c r="E667" s="141"/>
    </row>
    <row r="670" spans="2:5">
      <c r="B670" s="129"/>
      <c r="C670" s="130"/>
      <c r="D670" s="130"/>
      <c r="E670" s="131"/>
    </row>
    <row r="672" spans="2:5">
      <c r="B672" s="129"/>
      <c r="C672" s="130"/>
      <c r="D672" s="130"/>
      <c r="E672" s="131"/>
    </row>
    <row r="674" spans="2:5">
      <c r="B674" s="135"/>
      <c r="C674" s="136"/>
      <c r="D674" s="136"/>
    </row>
    <row r="675" spans="2:5">
      <c r="B675" s="139"/>
      <c r="C675" s="140"/>
      <c r="D675" s="140"/>
      <c r="E675" s="141"/>
    </row>
    <row r="677" spans="2:5">
      <c r="B677" s="129"/>
      <c r="C677" s="130"/>
      <c r="D677" s="130"/>
      <c r="E677" s="131"/>
    </row>
    <row r="679" spans="2:5">
      <c r="B679" s="129"/>
      <c r="C679" s="130"/>
      <c r="D679" s="130"/>
      <c r="E679" s="131"/>
    </row>
    <row r="681" spans="2:5">
      <c r="B681" s="135"/>
      <c r="C681" s="136"/>
      <c r="D681" s="136"/>
    </row>
    <row r="682" spans="2:5">
      <c r="B682" s="139"/>
      <c r="C682" s="140"/>
      <c r="D682" s="140"/>
      <c r="E682" s="141"/>
    </row>
    <row r="683" spans="2:5">
      <c r="B683" s="139"/>
      <c r="C683" s="140"/>
      <c r="D683" s="140"/>
      <c r="E683" s="141"/>
    </row>
    <row r="685" spans="2:5">
      <c r="B685" s="129"/>
      <c r="C685" s="130"/>
      <c r="D685" s="130"/>
      <c r="E685" s="131"/>
    </row>
    <row r="687" spans="2:5">
      <c r="B687" s="129"/>
      <c r="C687" s="130"/>
      <c r="D687" s="130"/>
      <c r="E687" s="131"/>
    </row>
    <row r="689" spans="2:5">
      <c r="B689" s="135"/>
      <c r="C689" s="136"/>
      <c r="D689" s="136"/>
    </row>
    <row r="690" spans="2:5">
      <c r="B690" s="139"/>
      <c r="C690" s="140"/>
      <c r="D690" s="140"/>
      <c r="E690" s="141"/>
    </row>
    <row r="691" spans="2:5">
      <c r="B691" s="139"/>
      <c r="C691" s="140"/>
      <c r="D691" s="140"/>
      <c r="E691" s="141"/>
    </row>
    <row r="692" spans="2:5">
      <c r="B692" s="139"/>
      <c r="C692" s="140"/>
      <c r="D692" s="140"/>
      <c r="E692" s="141"/>
    </row>
    <row r="693" spans="2:5">
      <c r="B693" s="139"/>
      <c r="C693" s="140"/>
      <c r="D693" s="140"/>
      <c r="E693" s="141"/>
    </row>
    <row r="694" spans="2:5">
      <c r="B694" s="139"/>
      <c r="C694" s="140"/>
      <c r="D694" s="140"/>
      <c r="E694" s="141"/>
    </row>
    <row r="695" spans="2:5">
      <c r="B695" s="139"/>
      <c r="C695" s="140"/>
      <c r="D695" s="140"/>
      <c r="E695" s="141"/>
    </row>
    <row r="696" spans="2:5">
      <c r="B696" s="139"/>
      <c r="C696" s="140"/>
      <c r="D696" s="140"/>
      <c r="E696" s="141"/>
    </row>
    <row r="697" spans="2:5">
      <c r="B697" s="139"/>
      <c r="C697" s="140"/>
      <c r="D697" s="140"/>
      <c r="E697" s="141"/>
    </row>
    <row r="698" spans="2:5">
      <c r="B698" s="139"/>
      <c r="C698" s="140"/>
      <c r="D698" s="140"/>
      <c r="E698" s="141"/>
    </row>
    <row r="699" spans="2:5">
      <c r="B699" s="139"/>
      <c r="C699" s="140"/>
      <c r="D699" s="140"/>
      <c r="E699" s="141"/>
    </row>
    <row r="700" spans="2:5">
      <c r="B700" s="139"/>
      <c r="C700" s="140"/>
      <c r="D700" s="140"/>
      <c r="E700" s="141"/>
    </row>
    <row r="703" spans="2:5">
      <c r="B703" s="129"/>
      <c r="C703" s="130"/>
      <c r="D703" s="130"/>
      <c r="E703" s="131"/>
    </row>
    <row r="705" spans="2:5">
      <c r="B705" s="129"/>
      <c r="C705" s="130"/>
      <c r="D705" s="130"/>
      <c r="E705" s="131"/>
    </row>
  </sheetData>
  <mergeCells count="1">
    <mergeCell ref="A1:E1"/>
  </mergeCells>
  <phoneticPr fontId="39" type="noConversion"/>
  <printOptions horizontalCentered="1"/>
  <pageMargins left="0.19685039370078741" right="0.19685039370078741" top="0.43307086614173229" bottom="0.62992125984251968" header="0.31496062992125984" footer="0.31496062992125984"/>
  <pageSetup paperSize="9" scale="90" firstPageNumber="5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bilanca</vt:lpstr>
      <vt:lpstr>prihodi</vt:lpstr>
      <vt:lpstr>rashodi-opći dio</vt:lpstr>
      <vt:lpstr>račun financiranja</vt:lpstr>
      <vt:lpstr>posebni dio </vt:lpstr>
      <vt:lpstr>bilanca!Print_Area</vt:lpstr>
      <vt:lpstr>'posebni dio '!Print_Area</vt:lpstr>
      <vt:lpstr>prihodi!Print_Area</vt:lpstr>
      <vt:lpstr>'račun financiranja'!Print_Area</vt:lpstr>
      <vt:lpstr>'rashodi-opći dio'!Print_Area</vt:lpstr>
      <vt:lpstr>'posebni dio '!Print_Titles</vt:lpstr>
      <vt:lpstr>prihodi!Print_Titles</vt:lpstr>
      <vt:lpstr>'račun financiranja'!Print_Titles</vt:lpstr>
      <vt:lpstr>'rashodi-opći dio'!Print_Titles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kukin</cp:lastModifiedBy>
  <cp:lastPrinted>2012-11-14T11:24:36Z</cp:lastPrinted>
  <dcterms:created xsi:type="dcterms:W3CDTF">2001-11-29T15:00:47Z</dcterms:created>
  <dcterms:modified xsi:type="dcterms:W3CDTF">2012-11-27T10:08:12Z</dcterms:modified>
</cp:coreProperties>
</file>